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15" windowHeight="4710" tabRatio="601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2" hidden="1">'Sheet3'!$B$1:$C$40</definedName>
  </definedNames>
  <calcPr fullCalcOnLoad="1"/>
</workbook>
</file>

<file path=xl/sharedStrings.xml><?xml version="1.0" encoding="utf-8"?>
<sst xmlns="http://schemas.openxmlformats.org/spreadsheetml/2006/main" count="12" uniqueCount="9">
  <si>
    <t>c</t>
  </si>
  <si>
    <t>a</t>
  </si>
  <si>
    <t>#</t>
  </si>
  <si>
    <t>A</t>
  </si>
  <si>
    <t>x</t>
  </si>
  <si>
    <t>avg</t>
  </si>
  <si>
    <t>y</t>
  </si>
  <si>
    <t>sdtdev</t>
  </si>
  <si>
    <t>ci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</si>
</sst>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b/>
      <sz val="17.25"/>
      <name val="Arial Cyr"/>
      <family val="0"/>
    </font>
    <font>
      <sz val="17.25"/>
      <name val="Arial Cyr"/>
      <family val="0"/>
    </font>
    <font>
      <sz val="16.75"/>
      <name val="Arial Cyr"/>
      <family val="0"/>
    </font>
    <font>
      <sz val="13.25"/>
      <name val="Arial Cyr"/>
      <family val="2"/>
    </font>
    <font>
      <vertAlign val="superscript"/>
      <sz val="13.25"/>
      <name val="Arial Cyr"/>
      <family val="2"/>
    </font>
    <font>
      <sz val="8"/>
      <name val="Tahoma"/>
      <family val="2"/>
    </font>
    <font>
      <sz val="17.75"/>
      <name val="Arial Cyr"/>
      <family val="0"/>
    </font>
    <font>
      <b/>
      <sz val="16"/>
      <name val="Arial Cyr"/>
      <family val="2"/>
    </font>
    <font>
      <sz val="14.5"/>
      <name val="Arial Cyr"/>
      <family val="2"/>
    </font>
    <font>
      <vertAlign val="superscript"/>
      <sz val="14.5"/>
      <name val="Arial Cyr"/>
      <family val="2"/>
    </font>
    <font>
      <sz val="13.5"/>
      <name val="Arial Cyr"/>
      <family val="2"/>
    </font>
    <font>
      <b/>
      <sz val="15.25"/>
      <name val="Arial Cyr"/>
      <family val="2"/>
    </font>
    <font>
      <sz val="14"/>
      <name val="Arial Cyr"/>
      <family val="2"/>
    </font>
    <font>
      <b/>
      <sz val="15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Градуировочный график для определения меди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365"/>
          <c:w val="0.932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/>
                  </a:pPr>
                </a:p>
              </c:txPr>
              <c:numFmt formatCode="General"/>
            </c:trendlineLbl>
          </c:trendline>
          <c:xVal>
            <c:numRef>
              <c:f>Sheet1!$A$2:$A$37</c:f>
              <c:numCache>
                <c:ptCount val="3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</c:numCache>
            </c:numRef>
          </c:xVal>
          <c:yVal>
            <c:numRef>
              <c:f>Sheet1!$B$2:$B$37</c:f>
              <c:numCache>
                <c:ptCount val="36"/>
                <c:pt idx="0">
                  <c:v>29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31</c:v>
                </c:pt>
                <c:pt idx="6">
                  <c:v>31</c:v>
                </c:pt>
                <c:pt idx="7">
                  <c:v>29</c:v>
                </c:pt>
                <c:pt idx="8">
                  <c:v>29</c:v>
                </c:pt>
                <c:pt idx="9">
                  <c:v>59</c:v>
                </c:pt>
                <c:pt idx="10">
                  <c:v>59</c:v>
                </c:pt>
                <c:pt idx="11">
                  <c:v>58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59</c:v>
                </c:pt>
                <c:pt idx="17">
                  <c:v>60</c:v>
                </c:pt>
                <c:pt idx="18">
                  <c:v>113</c:v>
                </c:pt>
                <c:pt idx="19">
                  <c:v>111</c:v>
                </c:pt>
                <c:pt idx="20">
                  <c:v>113</c:v>
                </c:pt>
                <c:pt idx="21">
                  <c:v>112</c:v>
                </c:pt>
                <c:pt idx="22">
                  <c:v>111</c:v>
                </c:pt>
                <c:pt idx="23">
                  <c:v>110</c:v>
                </c:pt>
                <c:pt idx="24">
                  <c:v>112</c:v>
                </c:pt>
                <c:pt idx="25">
                  <c:v>110</c:v>
                </c:pt>
                <c:pt idx="26">
                  <c:v>113</c:v>
                </c:pt>
                <c:pt idx="27">
                  <c:v>203</c:v>
                </c:pt>
                <c:pt idx="28">
                  <c:v>206</c:v>
                </c:pt>
                <c:pt idx="29">
                  <c:v>203</c:v>
                </c:pt>
                <c:pt idx="30">
                  <c:v>204</c:v>
                </c:pt>
                <c:pt idx="31">
                  <c:v>205</c:v>
                </c:pt>
                <c:pt idx="32">
                  <c:v>206</c:v>
                </c:pt>
                <c:pt idx="33">
                  <c:v>207</c:v>
                </c:pt>
                <c:pt idx="34">
                  <c:v>206</c:v>
                </c:pt>
                <c:pt idx="35">
                  <c:v>205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</c:errBars>
          <c:errBars>
            <c:errDir val="x"/>
            <c:errBarType val="minus"/>
            <c:errValType val="percentage"/>
            <c:val val="100"/>
            <c:noEndCap val="0"/>
          </c:errBars>
          <c:xVal>
            <c:numRef>
              <c:f>Sheet3!$F$38</c:f>
              <c:numCache>
                <c:ptCount val="1"/>
                <c:pt idx="0">
                  <c:v>20.611941967530626</c:v>
                </c:pt>
              </c:numCache>
            </c:numRef>
          </c:xVal>
          <c:yVal>
            <c:numRef>
              <c:f>Sheet3!$G$38</c:f>
              <c:numCache>
                <c:ptCount val="1"/>
                <c:pt idx="0">
                  <c:v>110.6388888888889</c:v>
                </c:pt>
              </c:numCache>
            </c:numRef>
          </c:yVal>
          <c:smooth val="0"/>
        </c:ser>
        <c:axId val="30736296"/>
        <c:axId val="8191209"/>
      </c:scatterChart>
      <c:valAx>
        <c:axId val="3073629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С, мкг/мл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8191209"/>
        <c:crosses val="autoZero"/>
        <c:crossBetween val="midCat"/>
        <c:dispUnits/>
      </c:valAx>
      <c:valAx>
        <c:axId val="8191209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307362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Гистограмма распределения результатаов атомно-абсорбционного анализа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8125"/>
          <c:w val="0.918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Sheet4!$C$1:$C$6</c:f>
            </c:numRef>
          </c:val>
        </c:ser>
        <c:ser>
          <c:idx val="1"/>
          <c:order val="1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Sheet4!$B$1:$B$6</c:f>
              <c:numCache>
                <c:ptCount val="6"/>
                <c:pt idx="0">
                  <c:v>20.3</c:v>
                </c:pt>
                <c:pt idx="1">
                  <c:v>20.5</c:v>
                </c:pt>
                <c:pt idx="2">
                  <c:v>20.7</c:v>
                </c:pt>
                <c:pt idx="3">
                  <c:v>20.9</c:v>
                </c:pt>
                <c:pt idx="4">
                  <c:v>21.1</c:v>
                </c:pt>
                <c:pt idx="5">
                  <c:v>21.3</c:v>
                </c:pt>
              </c:numCache>
            </c:numRef>
          </c:cat>
          <c:val>
            <c:numRef>
              <c:f>Sheet4!$D$1:$D$6</c:f>
              <c:numCache>
                <c:ptCount val="6"/>
                <c:pt idx="0">
                  <c:v>0.25</c:v>
                </c:pt>
                <c:pt idx="1">
                  <c:v>0.2777777777777778</c:v>
                </c:pt>
                <c:pt idx="2">
                  <c:v>0.2222222222222222</c:v>
                </c:pt>
                <c:pt idx="3">
                  <c:v>0.1388888888888889</c:v>
                </c:pt>
                <c:pt idx="4">
                  <c:v>0.05555555555555555</c:v>
                </c:pt>
                <c:pt idx="5">
                  <c:v>0.05555555555555555</c:v>
                </c:pt>
              </c:numCache>
            </c:numRef>
          </c:val>
        </c:ser>
        <c:axId val="6612018"/>
        <c:axId val="59508163"/>
      </c:barChart>
      <c:catAx>
        <c:axId val="661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С, мкг/мл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9508163"/>
        <c:crosses val="autoZero"/>
        <c:auto val="1"/>
        <c:lblOffset val="100"/>
        <c:noMultiLvlLbl val="0"/>
      </c:catAx>
      <c:valAx>
        <c:axId val="59508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12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Градуировочный график для определения хрома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Sheet2!$D$2:$D$6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Sheet2!$E$2:$E$6</c:f>
              <c:numCache>
                <c:ptCount val="5"/>
                <c:pt idx="0">
                  <c:v>0.135</c:v>
                </c:pt>
                <c:pt idx="1">
                  <c:v>0.238</c:v>
                </c:pt>
                <c:pt idx="2">
                  <c:v>0.35</c:v>
                </c:pt>
                <c:pt idx="3">
                  <c:v>0.435</c:v>
                </c:pt>
                <c:pt idx="4">
                  <c:v>0.55</c:v>
                </c:pt>
              </c:numCache>
            </c:numRef>
          </c:yVal>
          <c:smooth val="0"/>
        </c:ser>
        <c:axId val="65811420"/>
        <c:axId val="55431869"/>
      </c:scatterChart>
      <c:valAx>
        <c:axId val="6581142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С, мкг/мл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31869"/>
        <c:crosses val="autoZero"/>
        <c:crossBetween val="midCat"/>
        <c:dispUnits/>
      </c:valAx>
      <c:valAx>
        <c:axId val="55431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114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Выбор светофильтра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0875"/>
          <c:w val="0.8952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Sheet2!$A$2:$A$8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</c:numCache>
            </c:numRef>
          </c:xVal>
          <c:yVal>
            <c:numRef>
              <c:f>Sheet2!$B$2:$B$8</c:f>
              <c:numCache>
                <c:ptCount val="7"/>
                <c:pt idx="0">
                  <c:v>0.09</c:v>
                </c:pt>
                <c:pt idx="1">
                  <c:v>0.11</c:v>
                </c:pt>
                <c:pt idx="2">
                  <c:v>0.25</c:v>
                </c:pt>
                <c:pt idx="3">
                  <c:v>0.35</c:v>
                </c:pt>
                <c:pt idx="4">
                  <c:v>0.24</c:v>
                </c:pt>
                <c:pt idx="5">
                  <c:v>0.1</c:v>
                </c:pt>
                <c:pt idx="6">
                  <c:v>0</c:v>
                </c:pt>
              </c:numCache>
            </c:numRef>
          </c:yVal>
          <c:smooth val="1"/>
        </c:ser>
        <c:axId val="29124774"/>
        <c:axId val="60796375"/>
      </c:scatterChart>
      <c:valAx>
        <c:axId val="29124774"/>
        <c:scaling>
          <c:orientation val="minMax"/>
          <c:max val="9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№ светофильтра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96375"/>
        <c:crosses val="autoZero"/>
        <c:crossBetween val="midCat"/>
        <c:dispUnits/>
      </c:valAx>
      <c:valAx>
        <c:axId val="6079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247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657225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8100" y="38100"/>
        <a:ext cx="61055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47625</xdr:rowOff>
    </xdr:from>
    <xdr:to>
      <xdr:col>8</xdr:col>
      <xdr:colOff>600075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104775" y="3933825"/>
        <a:ext cx="59817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27</xdr:row>
      <xdr:rowOff>152400</xdr:rowOff>
    </xdr:from>
    <xdr:to>
      <xdr:col>8</xdr:col>
      <xdr:colOff>552450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171450" y="4524375"/>
        <a:ext cx="58674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0</xdr:row>
      <xdr:rowOff>95250</xdr:rowOff>
    </xdr:from>
    <xdr:to>
      <xdr:col>8</xdr:col>
      <xdr:colOff>628650</xdr:colOff>
      <xdr:row>26</xdr:row>
      <xdr:rowOff>133350</xdr:rowOff>
    </xdr:to>
    <xdr:graphicFrame>
      <xdr:nvGraphicFramePr>
        <xdr:cNvPr id="2" name="Chart 2"/>
        <xdr:cNvGraphicFramePr/>
      </xdr:nvGraphicFramePr>
      <xdr:xfrm>
        <a:off x="171450" y="95250"/>
        <a:ext cx="59436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26">
      <selection activeCell="A38" sqref="A38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2" ht="12.75">
      <c r="A2">
        <v>5</v>
      </c>
      <c r="B2">
        <v>29</v>
      </c>
    </row>
    <row r="3" spans="1:2" ht="12.75">
      <c r="A3">
        <v>5</v>
      </c>
      <c r="B3">
        <v>28</v>
      </c>
    </row>
    <row r="4" spans="1:2" ht="12.75">
      <c r="A4">
        <v>5</v>
      </c>
      <c r="B4">
        <v>29</v>
      </c>
    </row>
    <row r="5" spans="1:2" ht="12.75">
      <c r="A5">
        <v>5</v>
      </c>
      <c r="B5">
        <v>30</v>
      </c>
    </row>
    <row r="6" spans="1:2" ht="12.75">
      <c r="A6">
        <v>5</v>
      </c>
      <c r="B6">
        <v>29</v>
      </c>
    </row>
    <row r="7" spans="1:2" ht="12.75">
      <c r="A7">
        <v>5</v>
      </c>
      <c r="B7">
        <v>31</v>
      </c>
    </row>
    <row r="8" spans="1:2" ht="12.75">
      <c r="A8">
        <v>5</v>
      </c>
      <c r="B8">
        <v>31</v>
      </c>
    </row>
    <row r="9" spans="1:2" ht="12.75">
      <c r="A9">
        <v>5</v>
      </c>
      <c r="B9">
        <v>29</v>
      </c>
    </row>
    <row r="10" spans="1:2" ht="12.75">
      <c r="A10">
        <v>5</v>
      </c>
      <c r="B10">
        <v>29</v>
      </c>
    </row>
    <row r="11" spans="1:2" ht="12.75">
      <c r="A11">
        <v>10</v>
      </c>
      <c r="B11">
        <v>59</v>
      </c>
    </row>
    <row r="12" spans="1:2" ht="12.75">
      <c r="A12">
        <v>10</v>
      </c>
      <c r="B12">
        <v>59</v>
      </c>
    </row>
    <row r="13" spans="1:2" ht="12.75">
      <c r="A13">
        <v>10</v>
      </c>
      <c r="B13">
        <v>58</v>
      </c>
    </row>
    <row r="14" spans="1:2" ht="12.75">
      <c r="A14">
        <v>10</v>
      </c>
      <c r="B14">
        <v>60</v>
      </c>
    </row>
    <row r="15" spans="1:2" ht="12.75">
      <c r="A15">
        <v>10</v>
      </c>
      <c r="B15">
        <v>60</v>
      </c>
    </row>
    <row r="16" spans="1:2" ht="12.75">
      <c r="A16">
        <v>10</v>
      </c>
      <c r="B16">
        <v>60</v>
      </c>
    </row>
    <row r="17" spans="1:2" ht="12.75">
      <c r="A17">
        <v>10</v>
      </c>
      <c r="B17">
        <v>60</v>
      </c>
    </row>
    <row r="18" spans="1:2" ht="12.75">
      <c r="A18">
        <v>10</v>
      </c>
      <c r="B18">
        <v>59</v>
      </c>
    </row>
    <row r="19" spans="1:2" ht="12.75">
      <c r="A19">
        <v>10</v>
      </c>
      <c r="B19">
        <v>60</v>
      </c>
    </row>
    <row r="20" spans="1:2" ht="12.75">
      <c r="A20">
        <v>20</v>
      </c>
      <c r="B20">
        <v>113</v>
      </c>
    </row>
    <row r="21" spans="1:2" ht="12.75">
      <c r="A21">
        <v>20</v>
      </c>
      <c r="B21">
        <v>111</v>
      </c>
    </row>
    <row r="22" spans="1:2" ht="12.75">
      <c r="A22">
        <v>20</v>
      </c>
      <c r="B22">
        <v>113</v>
      </c>
    </row>
    <row r="23" spans="1:2" ht="12.75">
      <c r="A23">
        <v>20</v>
      </c>
      <c r="B23">
        <v>112</v>
      </c>
    </row>
    <row r="24" spans="1:2" ht="12.75">
      <c r="A24">
        <v>20</v>
      </c>
      <c r="B24">
        <v>111</v>
      </c>
    </row>
    <row r="25" spans="1:2" ht="12.75">
      <c r="A25">
        <v>20</v>
      </c>
      <c r="B25">
        <v>110</v>
      </c>
    </row>
    <row r="26" spans="1:2" ht="12.75">
      <c r="A26">
        <v>20</v>
      </c>
      <c r="B26">
        <v>112</v>
      </c>
    </row>
    <row r="27" spans="1:2" ht="12.75">
      <c r="A27">
        <v>20</v>
      </c>
      <c r="B27">
        <v>110</v>
      </c>
    </row>
    <row r="28" spans="1:2" ht="12.75">
      <c r="A28">
        <v>20</v>
      </c>
      <c r="B28">
        <v>113</v>
      </c>
    </row>
    <row r="29" spans="1:2" ht="12.75">
      <c r="A29">
        <v>40</v>
      </c>
      <c r="B29">
        <v>203</v>
      </c>
    </row>
    <row r="30" spans="1:2" ht="12.75">
      <c r="A30">
        <v>40</v>
      </c>
      <c r="B30">
        <v>206</v>
      </c>
    </row>
    <row r="31" spans="1:2" ht="12.75">
      <c r="A31">
        <v>40</v>
      </c>
      <c r="B31">
        <v>203</v>
      </c>
    </row>
    <row r="32" spans="1:2" ht="12.75">
      <c r="A32">
        <v>40</v>
      </c>
      <c r="B32">
        <v>204</v>
      </c>
    </row>
    <row r="33" spans="1:2" ht="12.75">
      <c r="A33">
        <v>40</v>
      </c>
      <c r="B33">
        <v>205</v>
      </c>
    </row>
    <row r="34" spans="1:2" ht="12.75">
      <c r="A34">
        <v>40</v>
      </c>
      <c r="B34">
        <v>206</v>
      </c>
    </row>
    <row r="35" spans="1:2" ht="12.75">
      <c r="A35">
        <v>40</v>
      </c>
      <c r="B35">
        <v>207</v>
      </c>
    </row>
    <row r="36" spans="1:2" ht="12.75">
      <c r="A36">
        <v>40</v>
      </c>
      <c r="B36">
        <v>206</v>
      </c>
    </row>
    <row r="37" spans="1:2" ht="12.75">
      <c r="A37">
        <v>40</v>
      </c>
      <c r="B37">
        <v>205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7" sqref="F7"/>
    </sheetView>
  </sheetViews>
  <sheetFormatPr defaultColWidth="9.00390625" defaultRowHeight="12.75"/>
  <sheetData>
    <row r="1" spans="1:5" ht="12.75">
      <c r="A1" t="s">
        <v>2</v>
      </c>
      <c r="B1" t="s">
        <v>3</v>
      </c>
      <c r="D1" t="s">
        <v>0</v>
      </c>
      <c r="E1" t="s">
        <v>1</v>
      </c>
    </row>
    <row r="2" spans="1:5" ht="12.75">
      <c r="A2">
        <v>3</v>
      </c>
      <c r="B2">
        <v>0.09</v>
      </c>
      <c r="D2">
        <v>1</v>
      </c>
      <c r="E2">
        <v>0.135</v>
      </c>
    </row>
    <row r="3" spans="1:5" ht="12.75">
      <c r="A3">
        <v>4</v>
      </c>
      <c r="B3">
        <v>0.11</v>
      </c>
      <c r="D3">
        <v>2</v>
      </c>
      <c r="E3">
        <v>0.238</v>
      </c>
    </row>
    <row r="4" spans="1:5" ht="12.75">
      <c r="A4">
        <v>5</v>
      </c>
      <c r="B4">
        <v>0.25</v>
      </c>
      <c r="D4">
        <v>3</v>
      </c>
      <c r="E4">
        <v>0.35</v>
      </c>
    </row>
    <row r="5" spans="1:5" ht="12.75">
      <c r="A5">
        <v>6</v>
      </c>
      <c r="B5">
        <v>0.35</v>
      </c>
      <c r="D5">
        <v>4</v>
      </c>
      <c r="E5">
        <v>0.435</v>
      </c>
    </row>
    <row r="6" spans="1:5" ht="12.75">
      <c r="A6">
        <v>7</v>
      </c>
      <c r="B6">
        <v>0.24</v>
      </c>
      <c r="D6">
        <v>5</v>
      </c>
      <c r="E6">
        <v>0.55</v>
      </c>
    </row>
    <row r="7" spans="1:6" ht="12.75">
      <c r="A7">
        <v>8</v>
      </c>
      <c r="B7">
        <v>0.1</v>
      </c>
      <c r="D7" t="s">
        <v>4</v>
      </c>
      <c r="E7">
        <v>0.3</v>
      </c>
      <c r="F7">
        <f>(E7-0.0335)/0.1027</f>
        <v>2.594936708860759</v>
      </c>
    </row>
    <row r="8" spans="1:2" ht="12.75">
      <c r="A8">
        <v>9</v>
      </c>
      <c r="B8"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40"/>
  <sheetViews>
    <sheetView workbookViewId="0" topLeftCell="A26">
      <selection activeCell="H45" sqref="H45"/>
    </sheetView>
  </sheetViews>
  <sheetFormatPr defaultColWidth="9.00390625" defaultRowHeight="12.75"/>
  <cols>
    <col min="2" max="2" width="0" style="0" hidden="1" customWidth="1"/>
  </cols>
  <sheetData>
    <row r="1" spans="2:3" ht="12.75">
      <c r="B1" t="s">
        <v>6</v>
      </c>
      <c r="C1" t="s">
        <v>4</v>
      </c>
    </row>
    <row r="2" spans="2:3" ht="12.75">
      <c r="B2">
        <v>109</v>
      </c>
      <c r="C2">
        <f>(B2-8.2367)/4.9681</f>
        <v>20.282059539864335</v>
      </c>
    </row>
    <row r="3" spans="2:3" ht="12.75">
      <c r="B3">
        <v>110</v>
      </c>
      <c r="C3">
        <f aca="true" t="shared" si="0" ref="C3:C37">(B3-8.2367)/4.9681</f>
        <v>20.483343733016646</v>
      </c>
    </row>
    <row r="4" spans="2:3" ht="12.75">
      <c r="B4">
        <v>110</v>
      </c>
      <c r="C4">
        <f t="shared" si="0"/>
        <v>20.483343733016646</v>
      </c>
    </row>
    <row r="5" spans="2:3" ht="12.75">
      <c r="B5">
        <v>109</v>
      </c>
      <c r="C5">
        <f t="shared" si="0"/>
        <v>20.282059539864335</v>
      </c>
    </row>
    <row r="6" spans="2:3" ht="12.75">
      <c r="B6">
        <v>110</v>
      </c>
      <c r="C6">
        <f t="shared" si="0"/>
        <v>20.483343733016646</v>
      </c>
    </row>
    <row r="7" spans="2:3" ht="12.75">
      <c r="B7">
        <v>111</v>
      </c>
      <c r="C7">
        <f t="shared" si="0"/>
        <v>20.68462792616896</v>
      </c>
    </row>
    <row r="8" spans="2:3" ht="12.75">
      <c r="B8">
        <v>109</v>
      </c>
      <c r="C8">
        <f t="shared" si="0"/>
        <v>20.282059539864335</v>
      </c>
    </row>
    <row r="9" spans="2:3" ht="12.75">
      <c r="B9">
        <v>111</v>
      </c>
      <c r="C9">
        <f t="shared" si="0"/>
        <v>20.68462792616896</v>
      </c>
    </row>
    <row r="10" spans="2:3" ht="12.75">
      <c r="B10">
        <v>112</v>
      </c>
      <c r="C10">
        <f t="shared" si="0"/>
        <v>20.885912119321272</v>
      </c>
    </row>
    <row r="11" spans="2:3" ht="12.75">
      <c r="B11">
        <v>110</v>
      </c>
      <c r="C11">
        <f t="shared" si="0"/>
        <v>20.483343733016646</v>
      </c>
    </row>
    <row r="12" spans="2:3" ht="12.75">
      <c r="B12">
        <v>112</v>
      </c>
      <c r="C12">
        <f t="shared" si="0"/>
        <v>20.885912119321272</v>
      </c>
    </row>
    <row r="13" spans="2:3" ht="12.75">
      <c r="B13">
        <v>109</v>
      </c>
      <c r="C13">
        <f t="shared" si="0"/>
        <v>20.282059539864335</v>
      </c>
    </row>
    <row r="14" spans="2:3" ht="12.75">
      <c r="B14">
        <v>109</v>
      </c>
      <c r="C14">
        <f t="shared" si="0"/>
        <v>20.282059539864335</v>
      </c>
    </row>
    <row r="15" spans="2:3" ht="12.75">
      <c r="B15">
        <v>109</v>
      </c>
      <c r="C15">
        <f t="shared" si="0"/>
        <v>20.282059539864335</v>
      </c>
    </row>
    <row r="16" spans="2:3" ht="12.75">
      <c r="B16">
        <v>109</v>
      </c>
      <c r="C16">
        <f t="shared" si="0"/>
        <v>20.282059539864335</v>
      </c>
    </row>
    <row r="17" spans="2:3" ht="12.75">
      <c r="B17">
        <v>110</v>
      </c>
      <c r="C17">
        <f t="shared" si="0"/>
        <v>20.483343733016646</v>
      </c>
    </row>
    <row r="18" spans="2:3" ht="12.75">
      <c r="B18">
        <v>110</v>
      </c>
      <c r="C18">
        <f t="shared" si="0"/>
        <v>20.483343733016646</v>
      </c>
    </row>
    <row r="19" spans="2:3" ht="12.75">
      <c r="B19">
        <v>111</v>
      </c>
      <c r="C19">
        <f t="shared" si="0"/>
        <v>20.68462792616896</v>
      </c>
    </row>
    <row r="20" spans="2:3" ht="12.75">
      <c r="B20">
        <v>111</v>
      </c>
      <c r="C20">
        <f t="shared" si="0"/>
        <v>20.68462792616896</v>
      </c>
    </row>
    <row r="21" spans="2:3" ht="12.75">
      <c r="B21">
        <v>110</v>
      </c>
      <c r="C21">
        <f t="shared" si="0"/>
        <v>20.483343733016646</v>
      </c>
    </row>
    <row r="22" spans="2:3" ht="12.75">
      <c r="B22">
        <v>111</v>
      </c>
      <c r="C22">
        <f t="shared" si="0"/>
        <v>20.68462792616896</v>
      </c>
    </row>
    <row r="23" spans="2:3" ht="12.75">
      <c r="B23">
        <v>111</v>
      </c>
      <c r="C23">
        <f t="shared" si="0"/>
        <v>20.68462792616896</v>
      </c>
    </row>
    <row r="24" spans="2:3" ht="12.75">
      <c r="B24">
        <v>112</v>
      </c>
      <c r="C24">
        <f t="shared" si="0"/>
        <v>20.885912119321272</v>
      </c>
    </row>
    <row r="25" spans="2:3" ht="12.75">
      <c r="B25">
        <v>114</v>
      </c>
      <c r="C25">
        <f t="shared" si="0"/>
        <v>21.288480505625895</v>
      </c>
    </row>
    <row r="26" spans="2:3" ht="12.75">
      <c r="B26">
        <v>113</v>
      </c>
      <c r="C26">
        <f t="shared" si="0"/>
        <v>21.087196312473584</v>
      </c>
    </row>
    <row r="27" spans="2:3" ht="12.75">
      <c r="B27">
        <v>112</v>
      </c>
      <c r="C27">
        <f t="shared" si="0"/>
        <v>20.885912119321272</v>
      </c>
    </row>
    <row r="28" spans="2:3" ht="12.75">
      <c r="B28">
        <v>111</v>
      </c>
      <c r="C28">
        <f t="shared" si="0"/>
        <v>20.68462792616896</v>
      </c>
    </row>
    <row r="29" spans="2:3" ht="12.75">
      <c r="B29">
        <v>109</v>
      </c>
      <c r="C29">
        <f t="shared" si="0"/>
        <v>20.282059539864335</v>
      </c>
    </row>
    <row r="30" spans="2:3" ht="12.75">
      <c r="B30">
        <v>110</v>
      </c>
      <c r="C30">
        <f t="shared" si="0"/>
        <v>20.483343733016646</v>
      </c>
    </row>
    <row r="31" spans="2:3" ht="12.75">
      <c r="B31">
        <v>110</v>
      </c>
      <c r="C31">
        <f t="shared" si="0"/>
        <v>20.483343733016646</v>
      </c>
    </row>
    <row r="32" spans="2:3" ht="12.75">
      <c r="B32">
        <v>110</v>
      </c>
      <c r="C32">
        <f t="shared" si="0"/>
        <v>20.483343733016646</v>
      </c>
    </row>
    <row r="33" spans="2:3" ht="12.75">
      <c r="B33">
        <v>109</v>
      </c>
      <c r="C33">
        <f t="shared" si="0"/>
        <v>20.282059539864335</v>
      </c>
    </row>
    <row r="34" spans="2:3" ht="12.75">
      <c r="B34">
        <v>111</v>
      </c>
      <c r="C34">
        <f t="shared" si="0"/>
        <v>20.68462792616896</v>
      </c>
    </row>
    <row r="35" spans="2:3" ht="12.75">
      <c r="B35">
        <v>113</v>
      </c>
      <c r="C35">
        <f t="shared" si="0"/>
        <v>21.087196312473584</v>
      </c>
    </row>
    <row r="36" spans="2:3" ht="12.75">
      <c r="B36">
        <v>112</v>
      </c>
      <c r="C36">
        <f t="shared" si="0"/>
        <v>20.885912119321272</v>
      </c>
    </row>
    <row r="37" spans="2:3" ht="12.75">
      <c r="B37">
        <v>114</v>
      </c>
      <c r="C37">
        <f t="shared" si="0"/>
        <v>21.288480505625895</v>
      </c>
    </row>
    <row r="38" spans="2:7" ht="12.75">
      <c r="B38" t="s">
        <v>5</v>
      </c>
      <c r="F38" s="1">
        <f>AVERAGE(C2:C37)</f>
        <v>20.611941967530626</v>
      </c>
      <c r="G38">
        <f>4.9681*F38+8.2367</f>
        <v>110.6388888888889</v>
      </c>
    </row>
    <row r="39" spans="2:6" ht="12.75">
      <c r="B39" t="s">
        <v>7</v>
      </c>
      <c r="F39">
        <f>STDEV(C2:C37)</f>
        <v>0.28930869251651214</v>
      </c>
    </row>
    <row r="40" spans="2:6" ht="12.75">
      <c r="B40" t="s">
        <v>8</v>
      </c>
      <c r="F40" s="1">
        <f>CONFIDENCE(0.05,F39,36)</f>
        <v>0.09450562968490639</v>
      </c>
    </row>
  </sheetData>
  <autoFilter ref="B1:C40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7"/>
  <sheetViews>
    <sheetView workbookViewId="0" topLeftCell="A1">
      <selection activeCell="B1" sqref="B1:D6"/>
    </sheetView>
  </sheetViews>
  <sheetFormatPr defaultColWidth="9.00390625" defaultRowHeight="12.75"/>
  <cols>
    <col min="3" max="3" width="0" style="0" hidden="1" customWidth="1"/>
  </cols>
  <sheetData>
    <row r="1" spans="2:4" ht="12.75">
      <c r="B1">
        <v>20.3</v>
      </c>
      <c r="C1">
        <v>9</v>
      </c>
      <c r="D1">
        <f aca="true" t="shared" si="0" ref="D1:D6">C1/$C$7</f>
        <v>0.25</v>
      </c>
    </row>
    <row r="2" spans="2:4" ht="12.75">
      <c r="B2">
        <v>20.5</v>
      </c>
      <c r="C2">
        <v>10</v>
      </c>
      <c r="D2">
        <f t="shared" si="0"/>
        <v>0.2777777777777778</v>
      </c>
    </row>
    <row r="3" spans="2:4" ht="12.75">
      <c r="B3">
        <v>20.7</v>
      </c>
      <c r="C3">
        <v>8</v>
      </c>
      <c r="D3">
        <f t="shared" si="0"/>
        <v>0.2222222222222222</v>
      </c>
    </row>
    <row r="4" spans="2:4" ht="12.75">
      <c r="B4">
        <v>20.9</v>
      </c>
      <c r="C4">
        <v>5</v>
      </c>
      <c r="D4">
        <f t="shared" si="0"/>
        <v>0.1388888888888889</v>
      </c>
    </row>
    <row r="5" spans="2:4" ht="12.75">
      <c r="B5">
        <v>21.1</v>
      </c>
      <c r="C5">
        <v>2</v>
      </c>
      <c r="D5">
        <f t="shared" si="0"/>
        <v>0.05555555555555555</v>
      </c>
    </row>
    <row r="6" spans="2:4" ht="12.75">
      <c r="B6">
        <v>21.3</v>
      </c>
      <c r="C6">
        <v>2</v>
      </c>
      <c r="D6">
        <f t="shared" si="0"/>
        <v>0.05555555555555555</v>
      </c>
    </row>
    <row r="7" ht="12.75">
      <c r="C7">
        <f>SUM(C1:C6)</f>
        <v>36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33">
      <selection activeCell="K7" sqref="K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J17" sqref="J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>Атомно-абсорбционный анализ</dc:description>
  <cp:lastModifiedBy>Mike</cp:lastModifiedBy>
  <cp:lastPrinted>2002-02-25T20:30:10Z</cp:lastPrinted>
  <dcterms:created xsi:type="dcterms:W3CDTF">2002-02-22T15:15:46Z</dcterms:created>
  <dcterms:modified xsi:type="dcterms:W3CDTF">2002-02-25T20:43:20Z</dcterms:modified>
  <cp:category/>
  <cp:version/>
  <cp:contentType/>
  <cp:contentStatus/>
</cp:coreProperties>
</file>