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<sst xmlns="http://schemas.openxmlformats.org/spreadsheetml/2006/main" count="21" uniqueCount="17">
  <si>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с</t>
  </si>
  <si>
    <t>среднее</t>
  </si>
  <si>
    <t>S</t>
  </si>
  <si>
    <t>Sr</t>
  </si>
  <si>
    <t>CI</t>
  </si>
  <si>
    <t>Vp</t>
  </si>
  <si>
    <t>Vk</t>
  </si>
  <si>
    <t>Mp</t>
  </si>
  <si>
    <t>Mk</t>
  </si>
  <si>
    <t>rp</t>
  </si>
  <si>
    <t>rk</t>
  </si>
  <si>
    <t>np</t>
  </si>
  <si>
    <t>nk</t>
  </si>
  <si>
    <t>r/mp</t>
  </si>
  <si>
    <t>r/mk</t>
  </si>
  <si>
    <t>sumn</t>
  </si>
  <si>
    <t>cp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</si>
</sst>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">
    <font>
      <sz val="10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4" xfId="0" applyNumberFormat="1" applyBorder="1" applyAlignment="1">
      <alignment/>
    </xf>
    <xf numFmtId="9" fontId="0" fillId="0" borderId="0" xfId="0" applyNumberFormat="1" applyBorder="1" applyAlignment="1">
      <alignment/>
    </xf>
    <xf numFmtId="9" fontId="0" fillId="0" borderId="5" xfId="0" applyNumberFormat="1" applyBorder="1" applyAlignment="1">
      <alignment/>
    </xf>
    <xf numFmtId="9" fontId="0" fillId="0" borderId="6" xfId="0" applyNumberFormat="1" applyBorder="1" applyAlignment="1">
      <alignment/>
    </xf>
    <xf numFmtId="9" fontId="0" fillId="0" borderId="7" xfId="0" applyNumberFormat="1" applyBorder="1" applyAlignment="1">
      <alignment/>
    </xf>
    <xf numFmtId="9" fontId="0" fillId="0" borderId="8" xfId="0" applyNumberFormat="1" applyBorder="1" applyAlignment="1">
      <alignment/>
    </xf>
    <xf numFmtId="9" fontId="0" fillId="2" borderId="0" xfId="0" applyNumberFormat="1" applyFill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Лист1!$C$34:$L$34</c:f>
                <c:numCache>
                  <c:ptCount val="10"/>
                  <c:pt idx="0">
                    <c:v>0.1372030469869891</c:v>
                  </c:pt>
                  <c:pt idx="1">
                    <c:v>0.04332280032590271</c:v>
                  </c:pt>
                  <c:pt idx="2">
                    <c:v>0.03865257964092243</c:v>
                  </c:pt>
                  <c:pt idx="3">
                    <c:v>0.0469433948657783</c:v>
                  </c:pt>
                  <c:pt idx="4">
                    <c:v>0.050696987800383106</c:v>
                  </c:pt>
                  <c:pt idx="5">
                    <c:v>0.042369336845370156</c:v>
                  </c:pt>
                  <c:pt idx="6">
                    <c:v>0.04102571219673217</c:v>
                  </c:pt>
                  <c:pt idx="7">
                    <c:v>0.04743807022110451</c:v>
                  </c:pt>
                  <c:pt idx="8">
                    <c:v>0.04656894010970085</c:v>
                  </c:pt>
                  <c:pt idx="9">
                    <c:v>0.04236933684536971</c:v>
                  </c:pt>
                </c:numCache>
              </c:numRef>
            </c:plus>
            <c:minus>
              <c:numRef>
                <c:f>Лист1!$C$34:$L$34</c:f>
                <c:numCache>
                  <c:ptCount val="10"/>
                  <c:pt idx="0">
                    <c:v>0.1372030469869891</c:v>
                  </c:pt>
                  <c:pt idx="1">
                    <c:v>0.04332280032590271</c:v>
                  </c:pt>
                  <c:pt idx="2">
                    <c:v>0.03865257964092243</c:v>
                  </c:pt>
                  <c:pt idx="3">
                    <c:v>0.0469433948657783</c:v>
                  </c:pt>
                  <c:pt idx="4">
                    <c:v>0.050696987800383106</c:v>
                  </c:pt>
                  <c:pt idx="5">
                    <c:v>0.042369336845370156</c:v>
                  </c:pt>
                  <c:pt idx="6">
                    <c:v>0.04102571219673217</c:v>
                  </c:pt>
                  <c:pt idx="7">
                    <c:v>0.04743807022110451</c:v>
                  </c:pt>
                  <c:pt idx="8">
                    <c:v>0.04656894010970085</c:v>
                  </c:pt>
                  <c:pt idx="9">
                    <c:v>0.04236933684536971</c:v>
                  </c:pt>
                </c:numCache>
              </c:numRef>
            </c:minus>
            <c:noEndCap val="0"/>
          </c:errBars>
          <c:xVal>
            <c:numRef>
              <c:f>Лист1!$C$20:$L$20</c:f>
              <c:numCache/>
            </c:numRef>
          </c:xVal>
          <c:yVal>
            <c:numRef>
              <c:f>Лист1!$C$31:$L$31</c:f>
              <c:numCache/>
            </c:numRef>
          </c:yVal>
          <c:smooth val="0"/>
        </c:ser>
        <c:axId val="33749343"/>
        <c:axId val="39206852"/>
      </c:scatterChart>
      <c:valAx>
        <c:axId val="33749343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crossAx val="39206852"/>
        <c:crosses val="autoZero"/>
        <c:crossBetween val="midCat"/>
        <c:dispUnits/>
      </c:valAx>
      <c:valAx>
        <c:axId val="3920685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337493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Зависимость прочности от концентрации пропанола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Лист1!$C$34:$L$34</c:f>
                <c:numCache>
                  <c:ptCount val="10"/>
                  <c:pt idx="0">
                    <c:v>0.1372030469869891</c:v>
                  </c:pt>
                  <c:pt idx="1">
                    <c:v>0.04332280032590271</c:v>
                  </c:pt>
                  <c:pt idx="2">
                    <c:v>0.03865257964092243</c:v>
                  </c:pt>
                  <c:pt idx="3">
                    <c:v>0.0469433948657783</c:v>
                  </c:pt>
                  <c:pt idx="4">
                    <c:v>0.050696987800383106</c:v>
                  </c:pt>
                  <c:pt idx="5">
                    <c:v>0.042369336845370156</c:v>
                  </c:pt>
                  <c:pt idx="6">
                    <c:v>0.04102571219673217</c:v>
                  </c:pt>
                  <c:pt idx="7">
                    <c:v>0.04743807022110451</c:v>
                  </c:pt>
                  <c:pt idx="8">
                    <c:v>0.04656894010970085</c:v>
                  </c:pt>
                  <c:pt idx="9">
                    <c:v>0.04236933684536971</c:v>
                  </c:pt>
                </c:numCache>
              </c:numRef>
            </c:plus>
            <c:minus>
              <c:numRef>
                <c:f>Лист1!$C$34:$L$34</c:f>
                <c:numCache>
                  <c:ptCount val="10"/>
                  <c:pt idx="0">
                    <c:v>0.1372030469869891</c:v>
                  </c:pt>
                  <c:pt idx="1">
                    <c:v>0.04332280032590271</c:v>
                  </c:pt>
                  <c:pt idx="2">
                    <c:v>0.03865257964092243</c:v>
                  </c:pt>
                  <c:pt idx="3">
                    <c:v>0.0469433948657783</c:v>
                  </c:pt>
                  <c:pt idx="4">
                    <c:v>0.050696987800383106</c:v>
                  </c:pt>
                  <c:pt idx="5">
                    <c:v>0.042369336845370156</c:v>
                  </c:pt>
                  <c:pt idx="6">
                    <c:v>0.04102571219673217</c:v>
                  </c:pt>
                  <c:pt idx="7">
                    <c:v>0.04743807022110451</c:v>
                  </c:pt>
                  <c:pt idx="8">
                    <c:v>0.04656894010970085</c:v>
                  </c:pt>
                  <c:pt idx="9">
                    <c:v>0.04236933684536971</c:v>
                  </c:pt>
                </c:numCache>
              </c:numRef>
            </c:minus>
            <c:noEndCap val="0"/>
          </c:errBars>
          <c:xVal>
            <c:numRef>
              <c:f>Лист1!$C$20:$L$20</c:f>
              <c:numCache>
                <c:ptCount val="10"/>
                <c:pt idx="0">
                  <c:v>0</c:v>
                </c:pt>
                <c:pt idx="1">
                  <c:v>0.15355011675170807</c:v>
                </c:pt>
                <c:pt idx="2">
                  <c:v>0.28985388947840995</c:v>
                </c:pt>
                <c:pt idx="3">
                  <c:v>0.4116624159517738</c:v>
                </c:pt>
                <c:pt idx="4">
                  <c:v>0.5211712042269026</c:v>
                </c:pt>
                <c:pt idx="5">
                  <c:v>0.6201536849458611</c:v>
                </c:pt>
                <c:pt idx="6">
                  <c:v>0.7100579884023196</c:v>
                </c:pt>
                <c:pt idx="7">
                  <c:v>0.7920782614237462</c:v>
                </c:pt>
                <c:pt idx="8">
                  <c:v>0.8672080102570364</c:v>
                </c:pt>
                <c:pt idx="9">
                  <c:v>0.9362805413956758</c:v>
                </c:pt>
              </c:numCache>
            </c:numRef>
          </c:xVal>
          <c:yVal>
            <c:numRef>
              <c:f>Лист1!$C$31:$L$31</c:f>
              <c:numCache>
                <c:ptCount val="10"/>
                <c:pt idx="0">
                  <c:v>0.9448082319925163</c:v>
                </c:pt>
                <c:pt idx="1">
                  <c:v>0.8746492048643593</c:v>
                </c:pt>
                <c:pt idx="2">
                  <c:v>0.9588400374181478</c:v>
                </c:pt>
                <c:pt idx="3">
                  <c:v>0.7109448082319927</c:v>
                </c:pt>
                <c:pt idx="4">
                  <c:v>0.7553788587464921</c:v>
                </c:pt>
                <c:pt idx="5">
                  <c:v>0.657156220767072</c:v>
                </c:pt>
                <c:pt idx="6">
                  <c:v>0.63844714686623</c:v>
                </c:pt>
                <c:pt idx="7">
                  <c:v>0.5986903648269412</c:v>
                </c:pt>
                <c:pt idx="8">
                  <c:v>0.6524789522918615</c:v>
                </c:pt>
                <c:pt idx="9">
                  <c:v>0.6337698783910196</c:v>
                </c:pt>
              </c:numCache>
            </c:numRef>
          </c:yVal>
          <c:smooth val="0"/>
        </c:ser>
        <c:axId val="63256885"/>
        <c:axId val="22510338"/>
      </c:scatterChart>
      <c:valAx>
        <c:axId val="63256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С,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2510338"/>
        <c:crosses val="autoZero"/>
        <c:crossBetween val="midCat"/>
        <c:dispUnits/>
      </c:valAx>
      <c:valAx>
        <c:axId val="2251033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Прочность, отн.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568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35</xdr:row>
      <xdr:rowOff>19050</xdr:rowOff>
    </xdr:from>
    <xdr:to>
      <xdr:col>9</xdr:col>
      <xdr:colOff>352425</xdr:colOff>
      <xdr:row>52</xdr:row>
      <xdr:rowOff>0</xdr:rowOff>
    </xdr:to>
    <xdr:graphicFrame>
      <xdr:nvGraphicFramePr>
        <xdr:cNvPr id="1" name="Chart 3"/>
        <xdr:cNvGraphicFramePr/>
      </xdr:nvGraphicFramePr>
      <xdr:xfrm>
        <a:off x="1200150" y="5724525"/>
        <a:ext cx="52578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104775</xdr:rowOff>
    </xdr:from>
    <xdr:to>
      <xdr:col>8</xdr:col>
      <xdr:colOff>485775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171450" y="104775"/>
        <a:ext cx="58007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31">
      <selection activeCell="K44" sqref="K44"/>
    </sheetView>
  </sheetViews>
  <sheetFormatPr defaultColWidth="9.00390625" defaultRowHeight="12.75"/>
  <cols>
    <col min="1" max="1" width="8.125" style="0" bestFit="1" customWidth="1"/>
  </cols>
  <sheetData>
    <row r="1" spans="3:12" ht="13.5" thickBot="1">
      <c r="C1">
        <v>0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</row>
    <row r="2" spans="2:12" ht="12.75">
      <c r="B2" s="1" t="s">
        <v>0</v>
      </c>
      <c r="C2" s="2">
        <v>0</v>
      </c>
      <c r="D2" s="2">
        <v>0.15355011675170807</v>
      </c>
      <c r="E2" s="2">
        <v>0.28985388947840995</v>
      </c>
      <c r="F2" s="2">
        <v>0.4116624159517738</v>
      </c>
      <c r="G2" s="2">
        <v>0.5211712042269026</v>
      </c>
      <c r="H2" s="2">
        <v>0.6201536849458611</v>
      </c>
      <c r="I2" s="2">
        <v>0.7100579884023196</v>
      </c>
      <c r="J2" s="2">
        <v>0.7920782614237462</v>
      </c>
      <c r="K2" s="2">
        <v>0.8672080102570364</v>
      </c>
      <c r="L2" s="3">
        <v>0.9362805413956758</v>
      </c>
    </row>
    <row r="3" spans="2:12" ht="12.75">
      <c r="B3" s="4">
        <v>2180</v>
      </c>
      <c r="C3" s="5">
        <v>1100</v>
      </c>
      <c r="D3" s="5">
        <v>1700</v>
      </c>
      <c r="E3" s="5">
        <v>2100</v>
      </c>
      <c r="F3" s="5">
        <v>1800</v>
      </c>
      <c r="G3" s="5">
        <v>1800</v>
      </c>
      <c r="H3" s="5">
        <v>1600</v>
      </c>
      <c r="I3" s="5">
        <v>1500</v>
      </c>
      <c r="J3" s="5">
        <v>1300</v>
      </c>
      <c r="K3" s="5">
        <v>1400</v>
      </c>
      <c r="L3" s="6">
        <v>1600</v>
      </c>
    </row>
    <row r="4" spans="2:12" ht="12.75">
      <c r="B4" s="4">
        <v>2200</v>
      </c>
      <c r="C4" s="5">
        <v>2000</v>
      </c>
      <c r="D4" s="5">
        <v>1700</v>
      </c>
      <c r="E4" s="5">
        <v>1950</v>
      </c>
      <c r="F4" s="5">
        <v>1500</v>
      </c>
      <c r="G4" s="5">
        <v>1700</v>
      </c>
      <c r="H4" s="5">
        <v>1500</v>
      </c>
      <c r="I4" s="5">
        <v>1300</v>
      </c>
      <c r="J4" s="5">
        <v>1250</v>
      </c>
      <c r="K4" s="5">
        <v>1500</v>
      </c>
      <c r="L4" s="6">
        <v>1200</v>
      </c>
    </row>
    <row r="5" spans="2:12" ht="12.75">
      <c r="B5" s="4">
        <v>2700</v>
      </c>
      <c r="C5" s="5">
        <v>1800</v>
      </c>
      <c r="D5" s="5">
        <v>1800</v>
      </c>
      <c r="E5" s="5">
        <v>2200</v>
      </c>
      <c r="F5" s="5">
        <v>1600</v>
      </c>
      <c r="G5" s="5">
        <v>1400</v>
      </c>
      <c r="H5" s="5">
        <v>1550</v>
      </c>
      <c r="I5" s="5">
        <v>1300</v>
      </c>
      <c r="J5" s="5">
        <v>1200</v>
      </c>
      <c r="K5" s="5">
        <v>1100</v>
      </c>
      <c r="L5" s="6">
        <v>1500</v>
      </c>
    </row>
    <row r="6" spans="2:12" ht="12.75">
      <c r="B6" s="4">
        <v>2000</v>
      </c>
      <c r="C6" s="5">
        <v>2300</v>
      </c>
      <c r="D6" s="5">
        <v>2100</v>
      </c>
      <c r="E6" s="5">
        <v>2100</v>
      </c>
      <c r="F6" s="5">
        <v>1500</v>
      </c>
      <c r="G6" s="5">
        <v>1500</v>
      </c>
      <c r="H6" s="5">
        <v>1400</v>
      </c>
      <c r="I6" s="5">
        <v>1400</v>
      </c>
      <c r="J6" s="5">
        <v>1300</v>
      </c>
      <c r="K6" s="5">
        <v>1500</v>
      </c>
      <c r="L6" s="6">
        <v>1400</v>
      </c>
    </row>
    <row r="7" spans="2:12" ht="12.75">
      <c r="B7" s="4">
        <v>1800</v>
      </c>
      <c r="C7" s="5">
        <v>2700</v>
      </c>
      <c r="D7" s="5">
        <v>1800</v>
      </c>
      <c r="E7" s="5">
        <v>1900</v>
      </c>
      <c r="F7" s="5">
        <v>1500</v>
      </c>
      <c r="G7" s="5">
        <v>1450</v>
      </c>
      <c r="H7" s="5">
        <v>1400</v>
      </c>
      <c r="I7" s="5">
        <v>1700</v>
      </c>
      <c r="J7" s="5">
        <v>1400</v>
      </c>
      <c r="K7" s="5">
        <v>1600</v>
      </c>
      <c r="L7" s="6">
        <v>1200</v>
      </c>
    </row>
    <row r="8" spans="2:12" ht="12.75">
      <c r="B8" s="4">
        <v>1600</v>
      </c>
      <c r="C8" s="5">
        <v>1800</v>
      </c>
      <c r="D8" s="5">
        <v>1700</v>
      </c>
      <c r="E8" s="5">
        <v>2200</v>
      </c>
      <c r="F8" s="5">
        <v>1700</v>
      </c>
      <c r="G8" s="5">
        <v>1550</v>
      </c>
      <c r="H8" s="5">
        <v>1300</v>
      </c>
      <c r="I8" s="5">
        <v>1350</v>
      </c>
      <c r="J8" s="5">
        <v>1350</v>
      </c>
      <c r="K8" s="5">
        <v>1300</v>
      </c>
      <c r="L8" s="6">
        <v>1400</v>
      </c>
    </row>
    <row r="9" spans="2:12" ht="12.75">
      <c r="B9" s="4">
        <v>2200</v>
      </c>
      <c r="C9" s="5">
        <v>2700</v>
      </c>
      <c r="D9" s="5">
        <v>2000</v>
      </c>
      <c r="E9" s="5">
        <v>1800</v>
      </c>
      <c r="F9" s="5">
        <v>1200</v>
      </c>
      <c r="G9" s="5">
        <v>1450</v>
      </c>
      <c r="H9" s="5">
        <v>1300</v>
      </c>
      <c r="I9" s="5">
        <v>1200</v>
      </c>
      <c r="J9" s="5">
        <v>900</v>
      </c>
      <c r="K9" s="5">
        <v>1400</v>
      </c>
      <c r="L9" s="6">
        <v>1200</v>
      </c>
    </row>
    <row r="10" spans="2:12" ht="12.75">
      <c r="B10" s="4">
        <v>2300</v>
      </c>
      <c r="C10" s="5">
        <v>1800</v>
      </c>
      <c r="D10" s="5">
        <v>2000</v>
      </c>
      <c r="E10" s="5">
        <v>2100</v>
      </c>
      <c r="F10" s="5">
        <v>1500</v>
      </c>
      <c r="G10" s="5">
        <v>1800</v>
      </c>
      <c r="H10" s="5">
        <v>1500</v>
      </c>
      <c r="I10" s="5">
        <v>1300</v>
      </c>
      <c r="J10" s="5">
        <v>1500</v>
      </c>
      <c r="K10" s="5">
        <v>1300</v>
      </c>
      <c r="L10" s="6">
        <v>1300</v>
      </c>
    </row>
    <row r="11" spans="2:12" ht="12.75">
      <c r="B11" s="4">
        <v>2000</v>
      </c>
      <c r="C11" s="5">
        <v>1900</v>
      </c>
      <c r="D11" s="5">
        <v>1900</v>
      </c>
      <c r="E11" s="5">
        <v>2150</v>
      </c>
      <c r="F11" s="5">
        <v>1400</v>
      </c>
      <c r="G11" s="5">
        <v>1900</v>
      </c>
      <c r="H11" s="5">
        <v>1100</v>
      </c>
      <c r="I11" s="5">
        <v>1300</v>
      </c>
      <c r="J11" s="5">
        <v>1200</v>
      </c>
      <c r="K11" s="5">
        <v>1600</v>
      </c>
      <c r="L11" s="6">
        <v>1500</v>
      </c>
    </row>
    <row r="12" spans="2:12" ht="13.5" thickBot="1">
      <c r="B12" s="7">
        <v>2400</v>
      </c>
      <c r="C12" s="8">
        <v>2100</v>
      </c>
      <c r="D12" s="8">
        <v>2000</v>
      </c>
      <c r="E12" s="8">
        <v>2000</v>
      </c>
      <c r="F12" s="8">
        <v>1500</v>
      </c>
      <c r="G12" s="8">
        <v>1600</v>
      </c>
      <c r="H12" s="8">
        <v>1400</v>
      </c>
      <c r="I12" s="8">
        <v>1300</v>
      </c>
      <c r="J12" s="8">
        <v>1400</v>
      </c>
      <c r="K12" s="8">
        <v>1250</v>
      </c>
      <c r="L12" s="9">
        <v>1250</v>
      </c>
    </row>
    <row r="13" spans="1:12" ht="12.75">
      <c r="A13" t="s">
        <v>1</v>
      </c>
      <c r="B13">
        <f>AVERAGE(B3:B12)</f>
        <v>2138</v>
      </c>
      <c r="C13">
        <f>AVERAGE(C3:C12)</f>
        <v>2020</v>
      </c>
      <c r="D13">
        <f aca="true" t="shared" si="0" ref="D13:L13">AVERAGE(D3:D12)</f>
        <v>1870</v>
      </c>
      <c r="E13">
        <f t="shared" si="0"/>
        <v>2050</v>
      </c>
      <c r="F13">
        <f t="shared" si="0"/>
        <v>1520</v>
      </c>
      <c r="G13">
        <f t="shared" si="0"/>
        <v>1615</v>
      </c>
      <c r="H13">
        <f t="shared" si="0"/>
        <v>1405</v>
      </c>
      <c r="I13">
        <f t="shared" si="0"/>
        <v>1365</v>
      </c>
      <c r="J13">
        <f t="shared" si="0"/>
        <v>1280</v>
      </c>
      <c r="K13">
        <f t="shared" si="0"/>
        <v>1395</v>
      </c>
      <c r="L13">
        <f t="shared" si="0"/>
        <v>1355</v>
      </c>
    </row>
    <row r="14" spans="1:12" ht="12.75">
      <c r="A14" t="s">
        <v>2</v>
      </c>
      <c r="B14" s="11">
        <f>STDEV(B3:B12)</f>
        <v>309.4726697679996</v>
      </c>
      <c r="C14" s="11">
        <f>STDEV(C3:C12)</f>
        <v>473.2863826479693</v>
      </c>
      <c r="D14" s="11">
        <f aca="true" t="shared" si="1" ref="D14:L14">STDEV(D3:D12)</f>
        <v>149.44341180973262</v>
      </c>
      <c r="E14" s="11">
        <f t="shared" si="1"/>
        <v>133.33333333333334</v>
      </c>
      <c r="F14" s="11">
        <f t="shared" si="1"/>
        <v>161.93277068654825</v>
      </c>
      <c r="G14" s="11">
        <f t="shared" si="1"/>
        <v>174.88091186099567</v>
      </c>
      <c r="H14" s="11">
        <f t="shared" si="1"/>
        <v>146.15440845595836</v>
      </c>
      <c r="I14" s="11">
        <f t="shared" si="1"/>
        <v>141.51953143569187</v>
      </c>
      <c r="J14" s="11">
        <f t="shared" si="1"/>
        <v>163.6391694484477</v>
      </c>
      <c r="K14" s="11">
        <f t="shared" si="1"/>
        <v>160.64107680028653</v>
      </c>
      <c r="L14" s="11">
        <f t="shared" si="1"/>
        <v>146.15440845595836</v>
      </c>
    </row>
    <row r="15" spans="1:12" ht="12.75">
      <c r="A15" t="s">
        <v>3</v>
      </c>
      <c r="B15" s="10">
        <f>B14/B13</f>
        <v>0.1447486762245087</v>
      </c>
      <c r="C15" s="10">
        <f>C14/C13</f>
        <v>0.23430018942968775</v>
      </c>
      <c r="D15" s="10">
        <f aca="true" t="shared" si="2" ref="D15:L15">D14/D13</f>
        <v>0.07991626299985702</v>
      </c>
      <c r="E15" s="10">
        <f t="shared" si="2"/>
        <v>0.06504065040650407</v>
      </c>
      <c r="F15" s="10">
        <f t="shared" si="2"/>
        <v>0.10653471755693963</v>
      </c>
      <c r="G15" s="10">
        <f t="shared" si="2"/>
        <v>0.10828539434117379</v>
      </c>
      <c r="H15" s="10">
        <f t="shared" si="2"/>
        <v>0.10402449000424083</v>
      </c>
      <c r="I15" s="10">
        <f t="shared" si="2"/>
        <v>0.10367731240710028</v>
      </c>
      <c r="J15" s="10">
        <f t="shared" si="2"/>
        <v>0.12784310113159975</v>
      </c>
      <c r="K15" s="10">
        <f t="shared" si="2"/>
        <v>0.11515489376364625</v>
      </c>
      <c r="L15" s="10">
        <f t="shared" si="2"/>
        <v>0.10786303207081797</v>
      </c>
    </row>
    <row r="16" spans="1:12" ht="12.75">
      <c r="A16" t="s">
        <v>4</v>
      </c>
      <c r="B16" s="11">
        <f>CONFIDENCE(0.05,B14,10)</f>
        <v>191.8093393338699</v>
      </c>
      <c r="C16" s="11">
        <f>CONFIDENCE(0.05,C14,10)</f>
        <v>293.34011445818186</v>
      </c>
      <c r="D16" s="11">
        <f aca="true" t="shared" si="3" ref="D16:L16">CONFIDENCE(0.05,D14,10)</f>
        <v>92.62414709677951</v>
      </c>
      <c r="E16" s="11">
        <f t="shared" si="3"/>
        <v>82.63921527229417</v>
      </c>
      <c r="F16" s="11">
        <f t="shared" si="3"/>
        <v>100.3649782230353</v>
      </c>
      <c r="G16" s="11">
        <f t="shared" si="3"/>
        <v>108.3901599172194</v>
      </c>
      <c r="H16" s="11">
        <f t="shared" si="3"/>
        <v>90.58564217540065</v>
      </c>
      <c r="I16" s="11">
        <f t="shared" si="3"/>
        <v>87.71297267661257</v>
      </c>
      <c r="J16" s="11">
        <f t="shared" si="3"/>
        <v>101.42259413272268</v>
      </c>
      <c r="K16" s="11">
        <f t="shared" si="3"/>
        <v>99.56439395454012</v>
      </c>
      <c r="L16" s="11">
        <f t="shared" si="3"/>
        <v>90.58564217540065</v>
      </c>
    </row>
    <row r="19" ht="13.5" thickBot="1"/>
    <row r="20" spans="3:12" ht="12.75">
      <c r="C20" s="19">
        <v>0</v>
      </c>
      <c r="D20" s="20">
        <v>0.15355011675170807</v>
      </c>
      <c r="E20" s="20">
        <v>0.28985388947840995</v>
      </c>
      <c r="F20" s="20">
        <v>0.4116624159517738</v>
      </c>
      <c r="G20" s="20">
        <v>0.5211712042269026</v>
      </c>
      <c r="H20" s="20">
        <v>0.6201536849458611</v>
      </c>
      <c r="I20" s="20">
        <v>0.7100579884023196</v>
      </c>
      <c r="J20" s="20">
        <v>0.7920782614237462</v>
      </c>
      <c r="K20" s="20">
        <v>0.8672080102570364</v>
      </c>
      <c r="L20" s="21">
        <v>0.9362805413956758</v>
      </c>
    </row>
    <row r="21" spans="3:12" ht="12.75">
      <c r="C21" s="12">
        <f>C3/$B$13</f>
        <v>0.5144995322731525</v>
      </c>
      <c r="D21" s="13">
        <f aca="true" t="shared" si="4" ref="D21:L21">D3/$B$13</f>
        <v>0.7951356407857811</v>
      </c>
      <c r="E21" s="13">
        <f t="shared" si="4"/>
        <v>0.9822263797942001</v>
      </c>
      <c r="F21" s="13">
        <f t="shared" si="4"/>
        <v>0.8419083255378859</v>
      </c>
      <c r="G21" s="13">
        <f t="shared" si="4"/>
        <v>0.8419083255378859</v>
      </c>
      <c r="H21" s="13">
        <f t="shared" si="4"/>
        <v>0.7483629560336763</v>
      </c>
      <c r="I21" s="13">
        <f t="shared" si="4"/>
        <v>0.7015902712815716</v>
      </c>
      <c r="J21" s="13">
        <f t="shared" si="4"/>
        <v>0.608044901777362</v>
      </c>
      <c r="K21" s="13">
        <f t="shared" si="4"/>
        <v>0.6548175865294668</v>
      </c>
      <c r="L21" s="14">
        <f t="shared" si="4"/>
        <v>0.7483629560336763</v>
      </c>
    </row>
    <row r="22" spans="3:12" ht="12.75">
      <c r="C22" s="12">
        <f aca="true" t="shared" si="5" ref="C22:L30">C4/$B$13</f>
        <v>0.9354536950420954</v>
      </c>
      <c r="D22" s="13">
        <f t="shared" si="5"/>
        <v>0.7951356407857811</v>
      </c>
      <c r="E22" s="13">
        <f t="shared" si="5"/>
        <v>0.912067352666043</v>
      </c>
      <c r="F22" s="13">
        <f t="shared" si="5"/>
        <v>0.7015902712815716</v>
      </c>
      <c r="G22" s="13">
        <f t="shared" si="5"/>
        <v>0.7951356407857811</v>
      </c>
      <c r="H22" s="13">
        <f t="shared" si="5"/>
        <v>0.7015902712815716</v>
      </c>
      <c r="I22" s="13">
        <f t="shared" si="5"/>
        <v>0.608044901777362</v>
      </c>
      <c r="J22" s="13">
        <f t="shared" si="5"/>
        <v>0.5846585594013096</v>
      </c>
      <c r="K22" s="13">
        <f t="shared" si="5"/>
        <v>0.7015902712815716</v>
      </c>
      <c r="L22" s="14">
        <f t="shared" si="5"/>
        <v>0.5612722170252572</v>
      </c>
    </row>
    <row r="23" spans="3:12" ht="12.75">
      <c r="C23" s="12">
        <f t="shared" si="5"/>
        <v>0.8419083255378859</v>
      </c>
      <c r="D23" s="13">
        <f t="shared" si="5"/>
        <v>0.8419083255378859</v>
      </c>
      <c r="E23" s="13">
        <f t="shared" si="5"/>
        <v>1.028999064546305</v>
      </c>
      <c r="F23" s="13">
        <f t="shared" si="5"/>
        <v>0.7483629560336763</v>
      </c>
      <c r="G23" s="13">
        <f t="shared" si="5"/>
        <v>0.6548175865294668</v>
      </c>
      <c r="H23" s="13">
        <f t="shared" si="5"/>
        <v>0.724976613657624</v>
      </c>
      <c r="I23" s="13">
        <f t="shared" si="5"/>
        <v>0.608044901777362</v>
      </c>
      <c r="J23" s="13">
        <f t="shared" si="5"/>
        <v>0.5612722170252572</v>
      </c>
      <c r="K23" s="13">
        <f t="shared" si="5"/>
        <v>0.5144995322731525</v>
      </c>
      <c r="L23" s="14">
        <f t="shared" si="5"/>
        <v>0.7015902712815716</v>
      </c>
    </row>
    <row r="24" spans="3:12" ht="12.75">
      <c r="C24" s="12">
        <f t="shared" si="5"/>
        <v>1.0757717492984098</v>
      </c>
      <c r="D24" s="13">
        <f t="shared" si="5"/>
        <v>0.9822263797942001</v>
      </c>
      <c r="E24" s="13">
        <f t="shared" si="5"/>
        <v>0.9822263797942001</v>
      </c>
      <c r="F24" s="13">
        <f t="shared" si="5"/>
        <v>0.7015902712815716</v>
      </c>
      <c r="G24" s="13">
        <f t="shared" si="5"/>
        <v>0.7015902712815716</v>
      </c>
      <c r="H24" s="13">
        <f t="shared" si="5"/>
        <v>0.6548175865294668</v>
      </c>
      <c r="I24" s="13">
        <f t="shared" si="5"/>
        <v>0.6548175865294668</v>
      </c>
      <c r="J24" s="13">
        <f t="shared" si="5"/>
        <v>0.608044901777362</v>
      </c>
      <c r="K24" s="13">
        <f t="shared" si="5"/>
        <v>0.7015902712815716</v>
      </c>
      <c r="L24" s="14">
        <f t="shared" si="5"/>
        <v>0.6548175865294668</v>
      </c>
    </row>
    <row r="25" spans="3:12" ht="12.75">
      <c r="C25" s="12">
        <f t="shared" si="5"/>
        <v>1.262862488306829</v>
      </c>
      <c r="D25" s="13">
        <f t="shared" si="5"/>
        <v>0.8419083255378859</v>
      </c>
      <c r="E25" s="13">
        <f t="shared" si="5"/>
        <v>0.8886810102899907</v>
      </c>
      <c r="F25" s="13">
        <f t="shared" si="5"/>
        <v>0.7015902712815716</v>
      </c>
      <c r="G25" s="13">
        <f t="shared" si="5"/>
        <v>0.6782039289055192</v>
      </c>
      <c r="H25" s="13">
        <f t="shared" si="5"/>
        <v>0.6548175865294668</v>
      </c>
      <c r="I25" s="13">
        <f t="shared" si="5"/>
        <v>0.7951356407857811</v>
      </c>
      <c r="J25" s="13">
        <f t="shared" si="5"/>
        <v>0.6548175865294668</v>
      </c>
      <c r="K25" s="13">
        <f t="shared" si="5"/>
        <v>0.7483629560336763</v>
      </c>
      <c r="L25" s="14">
        <f t="shared" si="5"/>
        <v>0.5612722170252572</v>
      </c>
    </row>
    <row r="26" spans="3:12" ht="12.75">
      <c r="C26" s="12">
        <f t="shared" si="5"/>
        <v>0.8419083255378859</v>
      </c>
      <c r="D26" s="13">
        <f t="shared" si="5"/>
        <v>0.7951356407857811</v>
      </c>
      <c r="E26" s="13">
        <f t="shared" si="5"/>
        <v>1.028999064546305</v>
      </c>
      <c r="F26" s="13">
        <f t="shared" si="5"/>
        <v>0.7951356407857811</v>
      </c>
      <c r="G26" s="13">
        <f t="shared" si="5"/>
        <v>0.724976613657624</v>
      </c>
      <c r="H26" s="13">
        <f t="shared" si="5"/>
        <v>0.608044901777362</v>
      </c>
      <c r="I26" s="13">
        <f t="shared" si="5"/>
        <v>0.6314312441534145</v>
      </c>
      <c r="J26" s="13">
        <f t="shared" si="5"/>
        <v>0.6314312441534145</v>
      </c>
      <c r="K26" s="13">
        <f t="shared" si="5"/>
        <v>0.608044901777362</v>
      </c>
      <c r="L26" s="14">
        <f t="shared" si="5"/>
        <v>0.6548175865294668</v>
      </c>
    </row>
    <row r="27" spans="3:12" ht="12.75">
      <c r="C27" s="12">
        <f t="shared" si="5"/>
        <v>1.262862488306829</v>
      </c>
      <c r="D27" s="13">
        <f t="shared" si="5"/>
        <v>0.9354536950420954</v>
      </c>
      <c r="E27" s="13">
        <f t="shared" si="5"/>
        <v>0.8419083255378859</v>
      </c>
      <c r="F27" s="13">
        <f t="shared" si="5"/>
        <v>0.5612722170252572</v>
      </c>
      <c r="G27" s="13">
        <f t="shared" si="5"/>
        <v>0.6782039289055192</v>
      </c>
      <c r="H27" s="13">
        <f t="shared" si="5"/>
        <v>0.608044901777362</v>
      </c>
      <c r="I27" s="13">
        <f t="shared" si="5"/>
        <v>0.5612722170252572</v>
      </c>
      <c r="J27" s="13">
        <f t="shared" si="5"/>
        <v>0.42095416276894293</v>
      </c>
      <c r="K27" s="13">
        <f t="shared" si="5"/>
        <v>0.6548175865294668</v>
      </c>
      <c r="L27" s="14">
        <f t="shared" si="5"/>
        <v>0.5612722170252572</v>
      </c>
    </row>
    <row r="28" spans="3:12" ht="12.75">
      <c r="C28" s="12">
        <f t="shared" si="5"/>
        <v>0.8419083255378859</v>
      </c>
      <c r="D28" s="13">
        <f t="shared" si="5"/>
        <v>0.9354536950420954</v>
      </c>
      <c r="E28" s="13">
        <f t="shared" si="5"/>
        <v>0.9822263797942001</v>
      </c>
      <c r="F28" s="13">
        <f t="shared" si="5"/>
        <v>0.7015902712815716</v>
      </c>
      <c r="G28" s="13">
        <f t="shared" si="5"/>
        <v>0.8419083255378859</v>
      </c>
      <c r="H28" s="13">
        <f t="shared" si="5"/>
        <v>0.7015902712815716</v>
      </c>
      <c r="I28" s="13">
        <f t="shared" si="5"/>
        <v>0.608044901777362</v>
      </c>
      <c r="J28" s="13">
        <f t="shared" si="5"/>
        <v>0.7015902712815716</v>
      </c>
      <c r="K28" s="13">
        <f t="shared" si="5"/>
        <v>0.608044901777362</v>
      </c>
      <c r="L28" s="14">
        <f t="shared" si="5"/>
        <v>0.608044901777362</v>
      </c>
    </row>
    <row r="29" spans="3:12" ht="12.75">
      <c r="C29" s="12">
        <f t="shared" si="5"/>
        <v>0.8886810102899907</v>
      </c>
      <c r="D29" s="13">
        <f t="shared" si="5"/>
        <v>0.8886810102899907</v>
      </c>
      <c r="E29" s="13">
        <f t="shared" si="5"/>
        <v>1.0056127221702527</v>
      </c>
      <c r="F29" s="13">
        <f t="shared" si="5"/>
        <v>0.6548175865294668</v>
      </c>
      <c r="G29" s="13">
        <f t="shared" si="5"/>
        <v>0.8886810102899907</v>
      </c>
      <c r="H29" s="13">
        <f t="shared" si="5"/>
        <v>0.5144995322731525</v>
      </c>
      <c r="I29" s="13">
        <f t="shared" si="5"/>
        <v>0.608044901777362</v>
      </c>
      <c r="J29" s="13">
        <f t="shared" si="5"/>
        <v>0.5612722170252572</v>
      </c>
      <c r="K29" s="13">
        <f t="shared" si="5"/>
        <v>0.7483629560336763</v>
      </c>
      <c r="L29" s="14">
        <f t="shared" si="5"/>
        <v>0.7015902712815716</v>
      </c>
    </row>
    <row r="30" spans="3:12" ht="13.5" thickBot="1">
      <c r="C30" s="15">
        <f t="shared" si="5"/>
        <v>0.9822263797942001</v>
      </c>
      <c r="D30" s="16">
        <f t="shared" si="5"/>
        <v>0.9354536950420954</v>
      </c>
      <c r="E30" s="16">
        <f t="shared" si="5"/>
        <v>0.9354536950420954</v>
      </c>
      <c r="F30" s="16">
        <f t="shared" si="5"/>
        <v>0.7015902712815716</v>
      </c>
      <c r="G30" s="16">
        <f t="shared" si="5"/>
        <v>0.7483629560336763</v>
      </c>
      <c r="H30" s="16">
        <f t="shared" si="5"/>
        <v>0.6548175865294668</v>
      </c>
      <c r="I30" s="16">
        <f t="shared" si="5"/>
        <v>0.608044901777362</v>
      </c>
      <c r="J30" s="16">
        <f t="shared" si="5"/>
        <v>0.6548175865294668</v>
      </c>
      <c r="K30" s="16">
        <f t="shared" si="5"/>
        <v>0.5846585594013096</v>
      </c>
      <c r="L30" s="17">
        <f t="shared" si="5"/>
        <v>0.5846585594013096</v>
      </c>
    </row>
    <row r="31" spans="2:12" ht="12.75">
      <c r="B31" t="s">
        <v>1</v>
      </c>
      <c r="C31" s="18">
        <f>AVERAGE(C21:C30)</f>
        <v>0.9448082319925163</v>
      </c>
      <c r="D31" s="18">
        <f>AVERAGE(D21:D30)</f>
        <v>0.8746492048643593</v>
      </c>
      <c r="E31" s="18">
        <f>AVERAGE(E21:E30)</f>
        <v>0.9588400374181478</v>
      </c>
      <c r="F31" s="18">
        <f>AVERAGE(F21:F30)</f>
        <v>0.7109448082319927</v>
      </c>
      <c r="G31" s="18">
        <f>AVERAGE(G21:G30)</f>
        <v>0.7553788587464921</v>
      </c>
      <c r="H31" s="18">
        <f>AVERAGE(H21:H30)</f>
        <v>0.657156220767072</v>
      </c>
      <c r="I31" s="18">
        <f>AVERAGE(I21:I30)</f>
        <v>0.63844714686623</v>
      </c>
      <c r="J31" s="18">
        <f>AVERAGE(J21:J30)</f>
        <v>0.5986903648269412</v>
      </c>
      <c r="K31" s="18">
        <f>AVERAGE(K21:K30)</f>
        <v>0.6524789522918615</v>
      </c>
      <c r="L31" s="18">
        <f>AVERAGE(L21:L30)</f>
        <v>0.6337698783910196</v>
      </c>
    </row>
    <row r="32" spans="2:12" ht="12.75">
      <c r="B32" t="s">
        <v>2</v>
      </c>
      <c r="C32" s="10">
        <f>STDEV(C21:C30)</f>
        <v>0.2213687477305756</v>
      </c>
      <c r="D32" s="10">
        <f aca="true" t="shared" si="6" ref="D32:L32">STDEV(D21:D30)</f>
        <v>0.06989869588855632</v>
      </c>
      <c r="E32" s="10">
        <f t="shared" si="6"/>
        <v>0.06236357966947152</v>
      </c>
      <c r="F32" s="10">
        <f t="shared" si="6"/>
        <v>0.07574030434356696</v>
      </c>
      <c r="G32" s="10">
        <f t="shared" si="6"/>
        <v>0.08179649759634945</v>
      </c>
      <c r="H32" s="10">
        <f t="shared" si="6"/>
        <v>0.06836034071840953</v>
      </c>
      <c r="I32" s="10">
        <f t="shared" si="6"/>
        <v>0.0661924843010726</v>
      </c>
      <c r="J32" s="10">
        <f t="shared" si="6"/>
        <v>0.07653843285708405</v>
      </c>
      <c r="K32" s="10">
        <f t="shared" si="6"/>
        <v>0.07513614443418475</v>
      </c>
      <c r="L32" s="10">
        <f t="shared" si="6"/>
        <v>0.06836034071840881</v>
      </c>
    </row>
    <row r="33" spans="2:12" ht="12.75">
      <c r="B33" t="s">
        <v>3</v>
      </c>
      <c r="C33" s="10">
        <f>C32/C31</f>
        <v>0.23430018942968844</v>
      </c>
      <c r="D33" s="10">
        <f>D32/D31</f>
        <v>0.07991626299985743</v>
      </c>
      <c r="E33" s="10">
        <f>E32/E31</f>
        <v>0.06504065040650249</v>
      </c>
      <c r="F33" s="10">
        <f>F32/F31</f>
        <v>0.10653471755693823</v>
      </c>
      <c r="G33" s="10">
        <f>G32/G31</f>
        <v>0.10828539434117344</v>
      </c>
      <c r="H33" s="10">
        <f>H32/H31</f>
        <v>0.10402449000424169</v>
      </c>
      <c r="I33" s="10">
        <f>I32/I31</f>
        <v>0.10367731240710126</v>
      </c>
      <c r="J33" s="10">
        <f>J32/J31</f>
        <v>0.12784310113159816</v>
      </c>
      <c r="K33" s="10">
        <f>K32/K31</f>
        <v>0.1151548937636466</v>
      </c>
      <c r="L33" s="10">
        <f>L32/L31</f>
        <v>0.10786303207081774</v>
      </c>
    </row>
    <row r="34" spans="2:12" ht="12.75">
      <c r="B34" t="s">
        <v>4</v>
      </c>
      <c r="C34" s="18">
        <f>CONFIDENCE(0.05,C32,10)</f>
        <v>0.1372030469869891</v>
      </c>
      <c r="D34" s="18">
        <f aca="true" t="shared" si="7" ref="D34:L34">CONFIDENCE(0.05,D32,10)</f>
        <v>0.04332280032590271</v>
      </c>
      <c r="E34" s="18">
        <f t="shared" si="7"/>
        <v>0.03865257964092243</v>
      </c>
      <c r="F34" s="18">
        <f t="shared" si="7"/>
        <v>0.0469433948657783</v>
      </c>
      <c r="G34" s="18">
        <f t="shared" si="7"/>
        <v>0.050696987800383106</v>
      </c>
      <c r="H34" s="18">
        <f t="shared" si="7"/>
        <v>0.042369336845370156</v>
      </c>
      <c r="I34" s="18">
        <f t="shared" si="7"/>
        <v>0.04102571219673217</v>
      </c>
      <c r="J34" s="18">
        <f t="shared" si="7"/>
        <v>0.04743807022110451</v>
      </c>
      <c r="K34" s="18">
        <f t="shared" si="7"/>
        <v>0.04656894010970085</v>
      </c>
      <c r="L34" s="18">
        <f t="shared" si="7"/>
        <v>0.04236933684536971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C34" sqref="C34"/>
    </sheetView>
  </sheetViews>
  <sheetFormatPr defaultColWidth="9.00390625" defaultRowHeight="12.75"/>
  <sheetData>
    <row r="1" spans="1:6" ht="12.75">
      <c r="A1" t="s">
        <v>5</v>
      </c>
      <c r="B1" t="s">
        <v>6</v>
      </c>
      <c r="C1" t="s">
        <v>11</v>
      </c>
      <c r="D1" t="s">
        <v>12</v>
      </c>
      <c r="E1" t="s">
        <v>15</v>
      </c>
      <c r="F1" t="s">
        <v>16</v>
      </c>
    </row>
    <row r="2" spans="1:6" ht="12.75">
      <c r="A2">
        <v>1</v>
      </c>
      <c r="B2">
        <f>10-A2</f>
        <v>9</v>
      </c>
      <c r="C2">
        <f>A2*$B$18</f>
        <v>0.0134</v>
      </c>
      <c r="D2">
        <f>B2*$B$19</f>
        <v>0.07386792452830188</v>
      </c>
      <c r="E2">
        <f>C2+D2</f>
        <v>0.08726792452830187</v>
      </c>
      <c r="F2">
        <f>C2/E2</f>
        <v>0.15355011675170807</v>
      </c>
    </row>
    <row r="3" spans="1:6" ht="12.75">
      <c r="A3">
        <v>2</v>
      </c>
      <c r="B3">
        <f aca="true" t="shared" si="0" ref="B3:B11">10-A3</f>
        <v>8</v>
      </c>
      <c r="C3">
        <f aca="true" t="shared" si="1" ref="C3:C11">A3*$B$18</f>
        <v>0.0268</v>
      </c>
      <c r="D3">
        <f aca="true" t="shared" si="2" ref="D3:D11">B3*$B$19</f>
        <v>0.06566037735849056</v>
      </c>
      <c r="E3">
        <f aca="true" t="shared" si="3" ref="E3:E11">C3+D3</f>
        <v>0.09246037735849057</v>
      </c>
      <c r="F3">
        <f aca="true" t="shared" si="4" ref="F3:F11">C3/E3</f>
        <v>0.28985388947840995</v>
      </c>
    </row>
    <row r="4" spans="1:6" ht="12.75">
      <c r="A4">
        <v>3</v>
      </c>
      <c r="B4">
        <f t="shared" si="0"/>
        <v>7</v>
      </c>
      <c r="C4">
        <f t="shared" si="1"/>
        <v>0.0402</v>
      </c>
      <c r="D4">
        <f t="shared" si="2"/>
        <v>0.05745283018867924</v>
      </c>
      <c r="E4">
        <f t="shared" si="3"/>
        <v>0.09765283018867923</v>
      </c>
      <c r="F4">
        <f t="shared" si="4"/>
        <v>0.4116624159517738</v>
      </c>
    </row>
    <row r="5" spans="1:6" ht="12.75">
      <c r="A5">
        <v>4</v>
      </c>
      <c r="B5">
        <f t="shared" si="0"/>
        <v>6</v>
      </c>
      <c r="C5">
        <f t="shared" si="1"/>
        <v>0.0536</v>
      </c>
      <c r="D5">
        <f t="shared" si="2"/>
        <v>0.04924528301886792</v>
      </c>
      <c r="E5">
        <f t="shared" si="3"/>
        <v>0.10284528301886792</v>
      </c>
      <c r="F5">
        <f t="shared" si="4"/>
        <v>0.5211712042269026</v>
      </c>
    </row>
    <row r="6" spans="1:6" ht="12.75">
      <c r="A6">
        <v>5</v>
      </c>
      <c r="B6">
        <f t="shared" si="0"/>
        <v>5</v>
      </c>
      <c r="C6">
        <f t="shared" si="1"/>
        <v>0.067</v>
      </c>
      <c r="D6">
        <f t="shared" si="2"/>
        <v>0.0410377358490566</v>
      </c>
      <c r="E6">
        <f t="shared" si="3"/>
        <v>0.1080377358490566</v>
      </c>
      <c r="F6">
        <f t="shared" si="4"/>
        <v>0.6201536849458611</v>
      </c>
    </row>
    <row r="7" spans="1:6" ht="12.75">
      <c r="A7">
        <v>6</v>
      </c>
      <c r="B7">
        <f t="shared" si="0"/>
        <v>4</v>
      </c>
      <c r="C7">
        <f t="shared" si="1"/>
        <v>0.0804</v>
      </c>
      <c r="D7">
        <f t="shared" si="2"/>
        <v>0.03283018867924528</v>
      </c>
      <c r="E7">
        <f t="shared" si="3"/>
        <v>0.11323018867924528</v>
      </c>
      <c r="F7">
        <f t="shared" si="4"/>
        <v>0.7100579884023196</v>
      </c>
    </row>
    <row r="8" spans="1:6" ht="12.75">
      <c r="A8">
        <v>7</v>
      </c>
      <c r="B8">
        <f t="shared" si="0"/>
        <v>3</v>
      </c>
      <c r="C8">
        <f t="shared" si="1"/>
        <v>0.09380000000000001</v>
      </c>
      <c r="D8">
        <f t="shared" si="2"/>
        <v>0.02462264150943396</v>
      </c>
      <c r="E8">
        <f t="shared" si="3"/>
        <v>0.11842264150943396</v>
      </c>
      <c r="F8">
        <f t="shared" si="4"/>
        <v>0.7920782614237462</v>
      </c>
    </row>
    <row r="9" spans="1:6" ht="12.75">
      <c r="A9">
        <v>8</v>
      </c>
      <c r="B9">
        <f t="shared" si="0"/>
        <v>2</v>
      </c>
      <c r="C9">
        <f t="shared" si="1"/>
        <v>0.1072</v>
      </c>
      <c r="D9">
        <f t="shared" si="2"/>
        <v>0.01641509433962264</v>
      </c>
      <c r="E9">
        <f t="shared" si="3"/>
        <v>0.12361509433962264</v>
      </c>
      <c r="F9">
        <f t="shared" si="4"/>
        <v>0.8672080102570364</v>
      </c>
    </row>
    <row r="10" spans="1:6" ht="12.75">
      <c r="A10">
        <v>9</v>
      </c>
      <c r="B10">
        <f t="shared" si="0"/>
        <v>1</v>
      </c>
      <c r="C10">
        <f t="shared" si="1"/>
        <v>0.1206</v>
      </c>
      <c r="D10">
        <f t="shared" si="2"/>
        <v>0.00820754716981132</v>
      </c>
      <c r="E10">
        <f t="shared" si="3"/>
        <v>0.12880754716981133</v>
      </c>
      <c r="F10">
        <f t="shared" si="4"/>
        <v>0.9362805413956758</v>
      </c>
    </row>
    <row r="11" spans="1:6" ht="12.75">
      <c r="A11">
        <v>0</v>
      </c>
      <c r="B11">
        <f t="shared" si="0"/>
        <v>10</v>
      </c>
      <c r="C11">
        <f t="shared" si="1"/>
        <v>0</v>
      </c>
      <c r="D11">
        <f t="shared" si="2"/>
        <v>0.0820754716981132</v>
      </c>
      <c r="E11">
        <f t="shared" si="3"/>
        <v>0.0820754716981132</v>
      </c>
      <c r="F11">
        <f t="shared" si="4"/>
        <v>0</v>
      </c>
    </row>
    <row r="14" spans="1:2" ht="12.75">
      <c r="A14" t="s">
        <v>7</v>
      </c>
      <c r="B14">
        <v>60</v>
      </c>
    </row>
    <row r="15" spans="1:2" ht="12.75">
      <c r="A15" t="s">
        <v>8</v>
      </c>
      <c r="B15">
        <v>106</v>
      </c>
    </row>
    <row r="16" spans="1:2" ht="12.75">
      <c r="A16" t="s">
        <v>9</v>
      </c>
      <c r="B16">
        <v>0.804</v>
      </c>
    </row>
    <row r="17" spans="1:2" ht="12.75">
      <c r="A17" t="s">
        <v>10</v>
      </c>
      <c r="B17">
        <v>0.87</v>
      </c>
    </row>
    <row r="18" spans="1:2" ht="12.75">
      <c r="A18" t="s">
        <v>13</v>
      </c>
      <c r="B18">
        <f>B16/B14</f>
        <v>0.0134</v>
      </c>
    </row>
    <row r="19" spans="1:2" ht="12.75">
      <c r="A19" t="s">
        <v>14</v>
      </c>
      <c r="B19">
        <f>B17/B15</f>
        <v>0.00820754716981132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26" sqref="G26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2003-10-02T17:05:25Z</cp:lastPrinted>
  <dcterms:created xsi:type="dcterms:W3CDTF">2003-10-02T15:39:21Z</dcterms:created>
  <dcterms:modified xsi:type="dcterms:W3CDTF">2003-10-02T17:09:34Z</dcterms:modified>
  <cp:category/>
  <cp:version/>
  <cp:contentType/>
  <cp:contentStatus/>
</cp:coreProperties>
</file>