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<sst xmlns="http://schemas.openxmlformats.org/spreadsheetml/2006/main" count="42" uniqueCount="32">
  <si>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Раздел: Синтез полимеров</t>
  </si>
  <si>
    <t>Название: Кинетика радикальной полимеризации</t>
  </si>
  <si>
    <r>
      <t>Цель работы</t>
    </r>
    <r>
      <rPr>
        <sz val="10"/>
        <rFont val="Arial"/>
        <family val="0"/>
      </rPr>
      <t>: определение порядка реакции полимеризации в массе по инициатору</t>
    </r>
  </si>
  <si>
    <r>
      <t>Приборы</t>
    </r>
    <r>
      <rPr>
        <sz val="10"/>
        <rFont val="Arial"/>
        <family val="0"/>
      </rPr>
      <t xml:space="preserve">: термостат, катетометр, секундомер, дилатометр стеклянный на 10 мл, </t>
    </r>
  </si>
  <si>
    <t xml:space="preserve">колба плоскодонная на 50 мл, цилиндры мерные на 10 и 25 мл, стакан на 50 мл, </t>
  </si>
  <si>
    <t xml:space="preserve">часовое стекло, воронка с оттянутым концом, весы аналитические, </t>
  </si>
  <si>
    <t>сушилка воздушная, шпатель</t>
  </si>
  <si>
    <r>
      <t>Образцы</t>
    </r>
    <r>
      <rPr>
        <sz val="10"/>
        <rFont val="Arial"/>
        <family val="0"/>
      </rPr>
      <t>: метилметакрилат (ММА), динитрил азо-бис-изо-масляной кислоты (ДАК), бензол</t>
    </r>
  </si>
  <si>
    <t>Приготовление растворов</t>
  </si>
  <si>
    <t>концентрация инициатора в рабочем растворе</t>
  </si>
  <si>
    <t>объем в мл</t>
  </si>
  <si>
    <t>г/мл</t>
  </si>
  <si>
    <t>моль/г</t>
  </si>
  <si>
    <t>раствора ДАК в ММА (с=0,005 г/мл)</t>
  </si>
  <si>
    <t>чистого ММА</t>
  </si>
  <si>
    <t>Экспериментальные данные</t>
  </si>
  <si>
    <t>t, мин</t>
  </si>
  <si>
    <t>h(t), мм</t>
  </si>
  <si>
    <t>h(t)-h(o), мм</t>
  </si>
  <si>
    <t>[I] = 0,00003 моль/г, lg[I]=-4,52</t>
  </si>
  <si>
    <t>[I] = 0,00001 моль/г, lg[I]=-5,00</t>
  </si>
  <si>
    <t>[I] = 0,00005 моль/г, lg[I]=-4,30</t>
  </si>
  <si>
    <t>-dM/dt=пи*r*r*∆h/Vo*δM*M*∆t</t>
  </si>
  <si>
    <t>r - радиус дилатометра, 0,19 см</t>
  </si>
  <si>
    <t>δM=1/рМ-1/рП = 1/0,899 - 1/1,190 = 0,27</t>
  </si>
  <si>
    <t xml:space="preserve">Vo (моль/л*с) = </t>
  </si>
  <si>
    <t>Vo=Vo'(1+0,001(60-20)) = 1,04*Vo'</t>
  </si>
  <si>
    <t>lgV =</t>
  </si>
  <si>
    <t>c (иниц.)</t>
  </si>
  <si>
    <t xml:space="preserve">lgV </t>
  </si>
  <si>
    <t>lgc</t>
  </si>
  <si>
    <t>Порядок реакции по инициатору: 0,57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</si>
</sst>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0E+00"/>
    <numFmt numFmtId="179" formatCode="0.00000E+00"/>
    <numFmt numFmtId="180" formatCode="0.0000E+00"/>
    <numFmt numFmtId="181" formatCode="0.000E+00"/>
    <numFmt numFmtId="182" formatCode="0.0000000"/>
    <numFmt numFmtId="183" formatCode="0.000000"/>
    <numFmt numFmtId="184" formatCode="0.00000"/>
    <numFmt numFmtId="185" formatCode="0.0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sz val="10.25"/>
      <name val="Arial Cyr"/>
      <family val="0"/>
    </font>
    <font>
      <sz val="8"/>
      <name val="Arial Cyr"/>
      <family val="0"/>
    </font>
    <font>
      <sz val="10.75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49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h(t)-h(0) (t)</a:t>
            </a:r>
          </a:p>
        </c:rich>
      </c:tx>
      <c:layout>
        <c:manualLayout>
          <c:xMode val="factor"/>
          <c:yMode val="factor"/>
          <c:x val="0.03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9775"/>
          <c:w val="0.93875"/>
          <c:h val="0.90225"/>
        </c:manualLayout>
      </c:layout>
      <c:scatterChart>
        <c:scatterStyle val="smoothMarker"/>
        <c:varyColors val="0"/>
        <c:ser>
          <c:idx val="0"/>
          <c:order val="0"/>
          <c:tx>
            <c:v>с=5е-05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"/>
            </c:trendlineLbl>
          </c:trendline>
          <c:xVal>
            <c:numRef>
              <c:f>Лист3!$B$21:$B$34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Лист3!$D$21:$D$34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с=3е-05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"/>
            </c:trendlineLbl>
          </c:trendline>
          <c:xVal>
            <c:numRef>
              <c:f>Лист3!$E$21:$E$33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Лист3!$G$21:$G$33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с=1е-05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"/>
            </c:trendlineLbl>
          </c:trendline>
          <c:xVal>
            <c:numRef>
              <c:f>Лист3!$H$21:$H$31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Лист3!$J$21:$J$31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9453925"/>
        <c:axId val="65323278"/>
      </c:scatterChart>
      <c:valAx>
        <c:axId val="59453925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t, мин</a:t>
                </a:r>
              </a:p>
            </c:rich>
          </c:tx>
          <c:layout>
            <c:manualLayout>
              <c:xMode val="factor"/>
              <c:yMode val="factor"/>
              <c:x val="0.06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23278"/>
        <c:crosses val="autoZero"/>
        <c:crossBetween val="midCat"/>
        <c:dispUnits/>
      </c:valAx>
      <c:valAx>
        <c:axId val="6532327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h(t)-h(0), мм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453925"/>
        <c:crosses val="autoZero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597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lgV (lgc)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95"/>
          <c:w val="0.973"/>
          <c:h val="0.872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Лист3!$C$62:$E$62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Лист3!$C$63:$E$63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1038591"/>
        <c:axId val="56694136"/>
      </c:scatterChart>
      <c:valAx>
        <c:axId val="5103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lgc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94136"/>
        <c:crosses val="autoZero"/>
        <c:crossBetween val="midCat"/>
        <c:dispUnits/>
        <c:majorUnit val="0.2"/>
      </c:valAx>
      <c:valAx>
        <c:axId val="5669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lgV</a:t>
                </a:r>
              </a:p>
            </c:rich>
          </c:tx>
          <c:layout>
            <c:manualLayout>
              <c:xMode val="factor"/>
              <c:yMode val="factor"/>
              <c:x val="0.25275"/>
              <c:y val="-0.1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38591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37</xdr:row>
      <xdr:rowOff>47625</xdr:rowOff>
    </xdr:from>
    <xdr:to>
      <xdr:col>8</xdr:col>
      <xdr:colOff>514350</xdr:colOff>
      <xdr:row>52</xdr:row>
      <xdr:rowOff>142875</xdr:rowOff>
    </xdr:to>
    <xdr:graphicFrame>
      <xdr:nvGraphicFramePr>
        <xdr:cNvPr id="1" name="Chart 3"/>
        <xdr:cNvGraphicFramePr/>
      </xdr:nvGraphicFramePr>
      <xdr:xfrm>
        <a:off x="552450" y="6448425"/>
        <a:ext cx="47339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64</xdr:row>
      <xdr:rowOff>19050</xdr:rowOff>
    </xdr:from>
    <xdr:to>
      <xdr:col>8</xdr:col>
      <xdr:colOff>47625</xdr:colOff>
      <xdr:row>79</xdr:row>
      <xdr:rowOff>114300</xdr:rowOff>
    </xdr:to>
    <xdr:graphicFrame>
      <xdr:nvGraphicFramePr>
        <xdr:cNvPr id="2" name="Chart 6"/>
        <xdr:cNvGraphicFramePr/>
      </xdr:nvGraphicFramePr>
      <xdr:xfrm>
        <a:off x="152400" y="10791825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140625" style="0" customWidth="1"/>
    <col min="2" max="2" width="8.8515625" style="0" customWidth="1"/>
    <col min="3" max="3" width="8.7109375" style="0" customWidth="1"/>
    <col min="4" max="4" width="11.421875" style="0" customWidth="1"/>
    <col min="5" max="5" width="10.140625" style="0" bestFit="1" customWidth="1"/>
    <col min="7" max="7" width="10.00390625" style="0" customWidth="1"/>
    <col min="9" max="9" width="9.7109375" style="0" customWidth="1"/>
    <col min="10" max="10" width="12.140625" style="0" customWidth="1"/>
  </cols>
  <sheetData>
    <row r="1" spans="1:10" ht="12.75">
      <c r="A1" s="1" t="s">
        <v>0</v>
      </c>
      <c r="J1" s="2">
        <v>38799</v>
      </c>
    </row>
    <row r="2" ht="12.75">
      <c r="A2" s="1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s="3" t="s">
        <v>7</v>
      </c>
    </row>
    <row r="9" ht="12.75">
      <c r="A9" s="4" t="s">
        <v>8</v>
      </c>
    </row>
    <row r="11" spans="1:9" ht="32.25" customHeight="1">
      <c r="A11" s="5"/>
      <c r="B11" s="29" t="s">
        <v>9</v>
      </c>
      <c r="C11" s="28"/>
      <c r="D11" s="28"/>
      <c r="E11" s="28"/>
      <c r="F11" s="29" t="s">
        <v>10</v>
      </c>
      <c r="G11" s="28"/>
      <c r="H11" s="28"/>
      <c r="I11" s="28"/>
    </row>
    <row r="12" spans="1:9" ht="25.5" customHeight="1">
      <c r="A12" s="5"/>
      <c r="B12" s="28" t="s">
        <v>11</v>
      </c>
      <c r="C12" s="28"/>
      <c r="D12" s="28" t="s">
        <v>12</v>
      </c>
      <c r="E12" s="28"/>
      <c r="F12" s="29" t="s">
        <v>13</v>
      </c>
      <c r="G12" s="29"/>
      <c r="H12" s="29" t="s">
        <v>14</v>
      </c>
      <c r="I12" s="29"/>
    </row>
    <row r="13" spans="1:9" ht="12.75">
      <c r="A13" s="5"/>
      <c r="B13" s="28">
        <v>0.005</v>
      </c>
      <c r="C13" s="26"/>
      <c r="D13" s="28">
        <f>B13/100</f>
        <v>5E-05</v>
      </c>
      <c r="E13" s="28"/>
      <c r="F13" s="28">
        <v>10</v>
      </c>
      <c r="G13" s="26"/>
      <c r="H13" s="28">
        <v>0</v>
      </c>
      <c r="I13" s="28"/>
    </row>
    <row r="14" spans="1:9" ht="12.75">
      <c r="A14" s="5"/>
      <c r="B14" s="26">
        <v>0.003</v>
      </c>
      <c r="C14" s="26"/>
      <c r="D14" s="28">
        <f>B14/100</f>
        <v>3E-05</v>
      </c>
      <c r="E14" s="28"/>
      <c r="F14" s="26">
        <v>6</v>
      </c>
      <c r="G14" s="26"/>
      <c r="H14" s="26">
        <v>4</v>
      </c>
      <c r="I14" s="26"/>
    </row>
    <row r="15" spans="1:9" ht="12.75">
      <c r="A15" s="5"/>
      <c r="B15" s="26">
        <v>0.001</v>
      </c>
      <c r="C15" s="26"/>
      <c r="D15" s="28">
        <f>B15/100</f>
        <v>1E-05</v>
      </c>
      <c r="E15" s="28"/>
      <c r="F15" s="26">
        <v>2</v>
      </c>
      <c r="G15" s="26"/>
      <c r="H15" s="26">
        <v>8</v>
      </c>
      <c r="I15" s="26"/>
    </row>
    <row r="16" ht="12.75">
      <c r="A16" s="5"/>
    </row>
    <row r="17" ht="12.75">
      <c r="A17" s="3" t="s">
        <v>15</v>
      </c>
    </row>
    <row r="18" ht="12.75">
      <c r="A18" s="5"/>
    </row>
    <row r="19" spans="2:10" ht="12.75">
      <c r="B19" s="26" t="s">
        <v>21</v>
      </c>
      <c r="C19" s="26"/>
      <c r="D19" s="26"/>
      <c r="E19" s="26" t="s">
        <v>19</v>
      </c>
      <c r="F19" s="26"/>
      <c r="G19" s="26"/>
      <c r="H19" s="26" t="s">
        <v>20</v>
      </c>
      <c r="I19" s="26"/>
      <c r="J19" s="26"/>
    </row>
    <row r="20" spans="2:10" ht="12.75">
      <c r="B20" s="8" t="s">
        <v>16</v>
      </c>
      <c r="C20" s="8" t="s">
        <v>17</v>
      </c>
      <c r="D20" s="8" t="s">
        <v>18</v>
      </c>
      <c r="E20" s="8" t="s">
        <v>16</v>
      </c>
      <c r="F20" s="8" t="s">
        <v>17</v>
      </c>
      <c r="G20" s="8" t="s">
        <v>18</v>
      </c>
      <c r="H20" s="8" t="s">
        <v>16</v>
      </c>
      <c r="I20" s="8" t="s">
        <v>17</v>
      </c>
      <c r="J20" s="8" t="s">
        <v>18</v>
      </c>
    </row>
    <row r="21" spans="2:10" ht="12.75">
      <c r="B21" s="9">
        <v>0</v>
      </c>
      <c r="C21" s="10">
        <v>160</v>
      </c>
      <c r="D21" s="22">
        <v>0</v>
      </c>
      <c r="E21" s="9">
        <v>0</v>
      </c>
      <c r="F21" s="18">
        <v>177.5</v>
      </c>
      <c r="G21" s="22">
        <v>0</v>
      </c>
      <c r="H21" s="9">
        <v>0</v>
      </c>
      <c r="I21" s="10">
        <v>170.1</v>
      </c>
      <c r="J21" s="22">
        <v>0</v>
      </c>
    </row>
    <row r="22" spans="2:10" ht="12.75">
      <c r="B22" s="11">
        <v>7</v>
      </c>
      <c r="C22" s="6">
        <v>160.2</v>
      </c>
      <c r="D22" s="12">
        <f>C22-$C$21</f>
        <v>0.19999999999998863</v>
      </c>
      <c r="E22" s="11">
        <v>3</v>
      </c>
      <c r="F22" s="6">
        <v>177.7</v>
      </c>
      <c r="G22" s="19">
        <f>F22-$F$21</f>
        <v>0.19999999999998863</v>
      </c>
      <c r="H22" s="11">
        <v>9</v>
      </c>
      <c r="I22" s="19">
        <v>171.3</v>
      </c>
      <c r="J22" s="12">
        <f>I22-$I$21</f>
        <v>1.200000000000017</v>
      </c>
    </row>
    <row r="23" spans="2:10" ht="12.75">
      <c r="B23" s="11">
        <v>9</v>
      </c>
      <c r="C23" s="6">
        <v>160.2</v>
      </c>
      <c r="D23" s="12">
        <f aca="true" t="shared" si="0" ref="D23:D34">C23-$C$21</f>
        <v>0.19999999999998863</v>
      </c>
      <c r="E23" s="11">
        <v>6</v>
      </c>
      <c r="F23" s="6">
        <v>177.8</v>
      </c>
      <c r="G23" s="19">
        <f aca="true" t="shared" si="1" ref="G23:G33">F23-$F$21</f>
        <v>0.30000000000001137</v>
      </c>
      <c r="H23" s="11">
        <v>12</v>
      </c>
      <c r="I23" s="17">
        <v>171.5</v>
      </c>
      <c r="J23" s="12">
        <f aca="true" t="shared" si="2" ref="J23:J31">I23-$I$21</f>
        <v>1.4000000000000057</v>
      </c>
    </row>
    <row r="24" spans="2:10" ht="12.75">
      <c r="B24" s="11">
        <v>12</v>
      </c>
      <c r="C24" s="6">
        <v>163.8</v>
      </c>
      <c r="D24" s="12">
        <f t="shared" si="0"/>
        <v>3.8000000000000114</v>
      </c>
      <c r="E24" s="11">
        <v>9</v>
      </c>
      <c r="F24" s="6">
        <v>177.9</v>
      </c>
      <c r="G24" s="19">
        <f t="shared" si="1"/>
        <v>0.4000000000000057</v>
      </c>
      <c r="H24" s="11">
        <v>15</v>
      </c>
      <c r="I24" s="19">
        <v>172.3</v>
      </c>
      <c r="J24" s="12">
        <f t="shared" si="2"/>
        <v>2.200000000000017</v>
      </c>
    </row>
    <row r="25" spans="2:10" ht="12.75">
      <c r="B25" s="11">
        <v>15</v>
      </c>
      <c r="C25" s="6">
        <v>164.2</v>
      </c>
      <c r="D25" s="12">
        <f t="shared" si="0"/>
        <v>4.199999999999989</v>
      </c>
      <c r="E25" s="11">
        <v>12</v>
      </c>
      <c r="F25" s="6">
        <v>179.4</v>
      </c>
      <c r="G25" s="19">
        <f t="shared" si="1"/>
        <v>1.9000000000000057</v>
      </c>
      <c r="H25" s="11">
        <v>18</v>
      </c>
      <c r="I25" s="19">
        <v>173.3</v>
      </c>
      <c r="J25" s="12">
        <f t="shared" si="2"/>
        <v>3.200000000000017</v>
      </c>
    </row>
    <row r="26" spans="2:10" ht="12.75">
      <c r="B26" s="11">
        <v>18</v>
      </c>
      <c r="C26" s="6">
        <v>167.7</v>
      </c>
      <c r="D26" s="12">
        <f t="shared" si="0"/>
        <v>7.699999999999989</v>
      </c>
      <c r="E26" s="11">
        <v>15</v>
      </c>
      <c r="F26" s="6">
        <v>180.8</v>
      </c>
      <c r="G26" s="19">
        <f t="shared" si="1"/>
        <v>3.3000000000000114</v>
      </c>
      <c r="H26" s="11">
        <v>21</v>
      </c>
      <c r="I26" s="19">
        <v>174.1</v>
      </c>
      <c r="J26" s="12">
        <f t="shared" si="2"/>
        <v>4</v>
      </c>
    </row>
    <row r="27" spans="2:10" ht="12.75">
      <c r="B27" s="11">
        <v>21</v>
      </c>
      <c r="C27" s="6">
        <v>167.7</v>
      </c>
      <c r="D27" s="12">
        <f t="shared" si="0"/>
        <v>7.699999999999989</v>
      </c>
      <c r="E27" s="11">
        <v>18</v>
      </c>
      <c r="F27" s="6">
        <v>183.1</v>
      </c>
      <c r="G27" s="19">
        <f t="shared" si="1"/>
        <v>5.599999999999994</v>
      </c>
      <c r="H27" s="11">
        <v>24</v>
      </c>
      <c r="I27" s="19">
        <v>175.1</v>
      </c>
      <c r="J27" s="12">
        <f t="shared" si="2"/>
        <v>5</v>
      </c>
    </row>
    <row r="28" spans="2:10" ht="12.75">
      <c r="B28" s="11">
        <v>24</v>
      </c>
      <c r="C28" s="6">
        <v>169.7</v>
      </c>
      <c r="D28" s="12">
        <f t="shared" si="0"/>
        <v>9.699999999999989</v>
      </c>
      <c r="E28" s="11">
        <v>21</v>
      </c>
      <c r="F28" s="6">
        <v>184.5</v>
      </c>
      <c r="G28" s="19">
        <f t="shared" si="1"/>
        <v>7</v>
      </c>
      <c r="H28" s="11">
        <v>27</v>
      </c>
      <c r="I28" s="19">
        <v>175.9</v>
      </c>
      <c r="J28" s="12">
        <f t="shared" si="2"/>
        <v>5.800000000000011</v>
      </c>
    </row>
    <row r="29" spans="2:10" ht="12.75">
      <c r="B29" s="11">
        <v>27</v>
      </c>
      <c r="C29" s="6">
        <v>173.8</v>
      </c>
      <c r="D29" s="12">
        <f t="shared" si="0"/>
        <v>13.800000000000011</v>
      </c>
      <c r="E29" s="11">
        <v>24</v>
      </c>
      <c r="F29" s="6">
        <v>186.9</v>
      </c>
      <c r="G29" s="19">
        <f t="shared" si="1"/>
        <v>9.400000000000006</v>
      </c>
      <c r="H29" s="11">
        <v>30</v>
      </c>
      <c r="I29" s="19">
        <v>176.4</v>
      </c>
      <c r="J29" s="12">
        <f t="shared" si="2"/>
        <v>6.300000000000011</v>
      </c>
    </row>
    <row r="30" spans="2:10" ht="12.75">
      <c r="B30" s="11">
        <v>30</v>
      </c>
      <c r="C30" s="6">
        <v>173.9</v>
      </c>
      <c r="D30" s="12">
        <f t="shared" si="0"/>
        <v>13.900000000000006</v>
      </c>
      <c r="E30" s="11">
        <v>27</v>
      </c>
      <c r="F30" s="6">
        <v>188.6</v>
      </c>
      <c r="G30" s="19">
        <f t="shared" si="1"/>
        <v>11.099999999999994</v>
      </c>
      <c r="H30" s="11">
        <v>33</v>
      </c>
      <c r="I30" s="19">
        <v>177</v>
      </c>
      <c r="J30" s="12">
        <f t="shared" si="2"/>
        <v>6.900000000000006</v>
      </c>
    </row>
    <row r="31" spans="2:10" ht="12.75">
      <c r="B31" s="11">
        <v>33</v>
      </c>
      <c r="C31" s="6">
        <v>174.2</v>
      </c>
      <c r="D31" s="12">
        <f t="shared" si="0"/>
        <v>14.199999999999989</v>
      </c>
      <c r="E31" s="11">
        <v>30</v>
      </c>
      <c r="F31" s="6">
        <v>189.7</v>
      </c>
      <c r="G31" s="19">
        <f t="shared" si="1"/>
        <v>12.199999999999989</v>
      </c>
      <c r="H31" s="11">
        <v>36</v>
      </c>
      <c r="I31" s="19">
        <v>177.2</v>
      </c>
      <c r="J31" s="12">
        <f t="shared" si="2"/>
        <v>7.099999999999994</v>
      </c>
    </row>
    <row r="32" spans="2:10" ht="12.75">
      <c r="B32" s="11">
        <v>36</v>
      </c>
      <c r="C32" s="6">
        <v>176.2</v>
      </c>
      <c r="D32" s="12">
        <f t="shared" si="0"/>
        <v>16.19999999999999</v>
      </c>
      <c r="E32" s="11">
        <v>33</v>
      </c>
      <c r="F32" s="6">
        <v>189.9</v>
      </c>
      <c r="G32" s="19">
        <f t="shared" si="1"/>
        <v>12.400000000000006</v>
      </c>
      <c r="H32" s="11"/>
      <c r="I32" s="6"/>
      <c r="J32" s="20"/>
    </row>
    <row r="33" spans="2:10" ht="12.75">
      <c r="B33" s="11">
        <v>39</v>
      </c>
      <c r="C33" s="6">
        <v>179.2</v>
      </c>
      <c r="D33" s="12">
        <f t="shared" si="0"/>
        <v>19.19999999999999</v>
      </c>
      <c r="E33" s="11">
        <v>36</v>
      </c>
      <c r="F33" s="6">
        <v>190.2</v>
      </c>
      <c r="G33" s="19">
        <f t="shared" si="1"/>
        <v>12.699999999999989</v>
      </c>
      <c r="H33" s="11"/>
      <c r="I33" s="6"/>
      <c r="J33" s="20"/>
    </row>
    <row r="34" spans="2:10" ht="12.75">
      <c r="B34" s="13">
        <v>42</v>
      </c>
      <c r="C34" s="14">
        <v>180.3</v>
      </c>
      <c r="D34" s="15">
        <f t="shared" si="0"/>
        <v>20.30000000000001</v>
      </c>
      <c r="E34" s="13"/>
      <c r="F34" s="14"/>
      <c r="G34" s="14"/>
      <c r="H34" s="13"/>
      <c r="I34" s="14"/>
      <c r="J34" s="21"/>
    </row>
    <row r="35" spans="2:10" ht="12.75">
      <c r="B35" s="27" t="s">
        <v>25</v>
      </c>
      <c r="C35" s="27"/>
      <c r="D35" s="24">
        <f>3.14*0.19*0.19*0.54/(0.27*100*10*1.04)</f>
        <v>0.00021798846153846154</v>
      </c>
      <c r="E35" s="27" t="s">
        <v>25</v>
      </c>
      <c r="F35" s="27"/>
      <c r="G35" s="24">
        <f>3.14*0.19*0.19*0.43/(0.27*100*10*1.04)</f>
        <v>0.00017358340455840457</v>
      </c>
      <c r="H35" s="27" t="s">
        <v>25</v>
      </c>
      <c r="I35" s="27"/>
      <c r="J35" s="24">
        <f>3.14*0.19*0.19*0.22/(0.27*100*10*1.04)</f>
        <v>8.881011396011397E-05</v>
      </c>
    </row>
    <row r="36" spans="2:10" ht="12.75">
      <c r="B36" s="7"/>
      <c r="C36" s="7" t="s">
        <v>27</v>
      </c>
      <c r="D36" s="16">
        <f>LOG10(D35)</f>
        <v>-3.6615664936559265</v>
      </c>
      <c r="E36" s="7"/>
      <c r="F36" s="7" t="s">
        <v>27</v>
      </c>
      <c r="G36" s="16">
        <f>LOG10(G35)</f>
        <v>-3.7604917978993084</v>
      </c>
      <c r="H36" s="7"/>
      <c r="I36" s="7" t="s">
        <v>27</v>
      </c>
      <c r="J36" s="16">
        <f>LOG10(J35)</f>
        <v>-4.051537572656689</v>
      </c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54" ht="12.75">
      <c r="B54" s="23" t="s">
        <v>22</v>
      </c>
    </row>
    <row r="55" ht="12.75">
      <c r="B55" t="s">
        <v>23</v>
      </c>
    </row>
    <row r="56" ht="12.75">
      <c r="B56" t="s">
        <v>24</v>
      </c>
    </row>
    <row r="57" ht="12.75">
      <c r="B57" t="s">
        <v>26</v>
      </c>
    </row>
    <row r="61" spans="2:5" ht="12.75">
      <c r="B61" s="7" t="s">
        <v>28</v>
      </c>
      <c r="C61" s="25">
        <v>5E-05</v>
      </c>
      <c r="D61" s="25">
        <v>3E-05</v>
      </c>
      <c r="E61" s="25">
        <v>1E-05</v>
      </c>
    </row>
    <row r="62" spans="2:9" ht="12.75">
      <c r="B62" s="7" t="s">
        <v>30</v>
      </c>
      <c r="C62" s="16">
        <f>LOG10(C61)</f>
        <v>-4.301029995663981</v>
      </c>
      <c r="D62" s="16">
        <f>LOG10(D61)</f>
        <v>-4.522878745280337</v>
      </c>
      <c r="E62" s="16">
        <f>LOG10(E61)</f>
        <v>-5</v>
      </c>
      <c r="F62" s="16"/>
      <c r="G62" s="7"/>
      <c r="H62" s="7"/>
      <c r="I62" s="16"/>
    </row>
    <row r="63" spans="2:5" ht="12.75">
      <c r="B63" s="7" t="s">
        <v>29</v>
      </c>
      <c r="C63" s="16">
        <v>-3.6615664936559265</v>
      </c>
      <c r="D63" s="16">
        <v>-3.7604917978993084</v>
      </c>
      <c r="E63" s="16">
        <v>-4.051537572656689</v>
      </c>
    </row>
    <row r="82" ht="12.75">
      <c r="B82" t="s">
        <v>31</v>
      </c>
    </row>
  </sheetData>
  <mergeCells count="24">
    <mergeCell ref="F11:I11"/>
    <mergeCell ref="F12:G12"/>
    <mergeCell ref="H12:I12"/>
    <mergeCell ref="B13:C13"/>
    <mergeCell ref="F13:G13"/>
    <mergeCell ref="H13:I13"/>
    <mergeCell ref="B12:C12"/>
    <mergeCell ref="D12:E12"/>
    <mergeCell ref="B11:E11"/>
    <mergeCell ref="B14:C14"/>
    <mergeCell ref="B15:C15"/>
    <mergeCell ref="D13:E13"/>
    <mergeCell ref="D14:E14"/>
    <mergeCell ref="D15:E15"/>
    <mergeCell ref="F14:G14"/>
    <mergeCell ref="H14:I14"/>
    <mergeCell ref="F15:G15"/>
    <mergeCell ref="H15:I15"/>
    <mergeCell ref="B19:D19"/>
    <mergeCell ref="E19:G19"/>
    <mergeCell ref="H19:J19"/>
    <mergeCell ref="B35:C35"/>
    <mergeCell ref="E35:F35"/>
    <mergeCell ref="H35:I35"/>
  </mergeCells>
  <printOptions/>
  <pageMargins left="0.45" right="0.44" top="0.44" bottom="0.44" header="0.3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 B. Baronov</cp:lastModifiedBy>
  <cp:lastPrinted>2006-03-30T05:22:46Z</cp:lastPrinted>
  <dcterms:created xsi:type="dcterms:W3CDTF">1996-10-08T23:32:33Z</dcterms:created>
  <dcterms:modified xsi:type="dcterms:W3CDTF">2006-12-08T11:07:45Z</dcterms:modified>
  <cp:category/>
  <cp:version/>
  <cp:contentType/>
  <cp:contentStatus/>
</cp:coreProperties>
</file>